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05" yWindow="1380" windowWidth="20730" windowHeight="11760" tabRatio="1000"/>
  </bookViews>
  <sheets>
    <sheet name="Read Me" sheetId="10" r:id="rId1"/>
    <sheet name="BLANK" sheetId="51" r:id="rId2"/>
  </sheets>
  <definedNames>
    <definedName name="_xlnm._FilterDatabase" localSheetId="1" hidden="1">BLANK!$A$1:$G$1</definedName>
  </definedNames>
  <calcPr calcId="125725" calcOnSave="0"/>
</workbook>
</file>

<file path=xl/calcChain.xml><?xml version="1.0" encoding="utf-8"?>
<calcChain xmlns="http://schemas.openxmlformats.org/spreadsheetml/2006/main">
  <c r="O7" i="51"/>
  <c r="P34" l="1"/>
  <c r="O34"/>
  <c r="N34"/>
  <c r="M34"/>
  <c r="H34"/>
  <c r="P33"/>
  <c r="O33"/>
  <c r="N33"/>
  <c r="M33"/>
  <c r="H33"/>
  <c r="P32"/>
  <c r="O32"/>
  <c r="N32"/>
  <c r="M32"/>
  <c r="H32"/>
  <c r="P31"/>
  <c r="O31"/>
  <c r="N31"/>
  <c r="M31"/>
  <c r="H31"/>
  <c r="P30"/>
  <c r="O30"/>
  <c r="N30"/>
  <c r="M30"/>
  <c r="H30"/>
  <c r="P29"/>
  <c r="O29"/>
  <c r="N29"/>
  <c r="M29"/>
  <c r="H29"/>
  <c r="P28"/>
  <c r="O28"/>
  <c r="N28"/>
  <c r="M28"/>
  <c r="H28"/>
  <c r="P27"/>
  <c r="O27"/>
  <c r="N27"/>
  <c r="M27"/>
  <c r="H27"/>
  <c r="P26"/>
  <c r="O26"/>
  <c r="N26"/>
  <c r="M26"/>
  <c r="H26"/>
  <c r="P25"/>
  <c r="O25"/>
  <c r="N25"/>
  <c r="M25"/>
  <c r="H25"/>
  <c r="P24"/>
  <c r="O24"/>
  <c r="N24"/>
  <c r="M24"/>
  <c r="H24"/>
  <c r="P23"/>
  <c r="O23"/>
  <c r="N23"/>
  <c r="M23"/>
  <c r="H23"/>
  <c r="P22"/>
  <c r="O22"/>
  <c r="N22"/>
  <c r="M22"/>
  <c r="H22"/>
  <c r="P21"/>
  <c r="O21"/>
  <c r="N21"/>
  <c r="M21"/>
  <c r="H21"/>
  <c r="P20"/>
  <c r="O20"/>
  <c r="N20"/>
  <c r="M20"/>
  <c r="H20"/>
  <c r="P19"/>
  <c r="O19"/>
  <c r="N19"/>
  <c r="M19"/>
  <c r="H19"/>
  <c r="P18"/>
  <c r="O18"/>
  <c r="N18"/>
  <c r="M18"/>
  <c r="H18"/>
  <c r="P17"/>
  <c r="O17"/>
  <c r="N17"/>
  <c r="M17"/>
  <c r="H17"/>
  <c r="P16"/>
  <c r="O16"/>
  <c r="N16"/>
  <c r="M16"/>
  <c r="H16"/>
  <c r="P15"/>
  <c r="O15"/>
  <c r="N15"/>
  <c r="M15"/>
  <c r="H15"/>
  <c r="P14"/>
  <c r="O14"/>
  <c r="N14"/>
  <c r="M14"/>
  <c r="H14"/>
  <c r="P13"/>
  <c r="O13"/>
  <c r="N13"/>
  <c r="M13"/>
  <c r="H13"/>
  <c r="P12"/>
  <c r="O12"/>
  <c r="N12"/>
  <c r="M12"/>
  <c r="H12"/>
  <c r="P11"/>
  <c r="H11"/>
  <c r="P10"/>
  <c r="H10"/>
  <c r="P9"/>
  <c r="H9"/>
  <c r="P8"/>
  <c r="H8"/>
  <c r="P7"/>
  <c r="H7"/>
  <c r="P6"/>
  <c r="H6"/>
  <c r="P5"/>
  <c r="H5"/>
  <c r="H4"/>
  <c r="H3"/>
  <c r="P2"/>
  <c r="O2"/>
  <c r="N2"/>
  <c r="M2"/>
  <c r="H2"/>
  <c r="I12" l="1"/>
  <c r="J12"/>
  <c r="K12"/>
  <c r="I15"/>
  <c r="J15"/>
  <c r="K15"/>
  <c r="I23"/>
  <c r="J23"/>
  <c r="K23"/>
  <c r="I31"/>
  <c r="J31"/>
  <c r="K31"/>
  <c r="N4"/>
  <c r="I4"/>
  <c r="K4"/>
  <c r="J4"/>
  <c r="K3"/>
  <c r="O3" s="1"/>
  <c r="J3"/>
  <c r="I3"/>
  <c r="I7"/>
  <c r="J7"/>
  <c r="K7"/>
  <c r="O11"/>
  <c r="I11"/>
  <c r="J11"/>
  <c r="K11"/>
  <c r="J18"/>
  <c r="I18"/>
  <c r="K18"/>
  <c r="J26"/>
  <c r="I26"/>
  <c r="K26"/>
  <c r="K34"/>
  <c r="I34"/>
  <c r="J34"/>
  <c r="O8"/>
  <c r="J8"/>
  <c r="K8"/>
  <c r="I8"/>
  <c r="K13"/>
  <c r="I13"/>
  <c r="J13"/>
  <c r="K21"/>
  <c r="I21"/>
  <c r="J21"/>
  <c r="K29"/>
  <c r="I29"/>
  <c r="J29"/>
  <c r="I20"/>
  <c r="J20"/>
  <c r="K20"/>
  <c r="I28"/>
  <c r="K28"/>
  <c r="J28"/>
  <c r="J24"/>
  <c r="K24"/>
  <c r="I24"/>
  <c r="I19"/>
  <c r="K19"/>
  <c r="J19"/>
  <c r="I27"/>
  <c r="J27"/>
  <c r="K27"/>
  <c r="I6"/>
  <c r="M6" s="1"/>
  <c r="J6"/>
  <c r="N6" s="1"/>
  <c r="K6"/>
  <c r="O6" s="1"/>
  <c r="J32"/>
  <c r="K32"/>
  <c r="I32"/>
  <c r="K5"/>
  <c r="I5"/>
  <c r="J5"/>
  <c r="I9"/>
  <c r="J9"/>
  <c r="K9"/>
  <c r="J14"/>
  <c r="K14"/>
  <c r="I14"/>
  <c r="I22"/>
  <c r="J22"/>
  <c r="K22"/>
  <c r="J30"/>
  <c r="I30"/>
  <c r="K30"/>
  <c r="N10"/>
  <c r="I10"/>
  <c r="J10"/>
  <c r="K10"/>
  <c r="J16"/>
  <c r="K16"/>
  <c r="I16"/>
  <c r="I17"/>
  <c r="J17"/>
  <c r="K17"/>
  <c r="I25"/>
  <c r="K25"/>
  <c r="J25"/>
  <c r="I33"/>
  <c r="J33"/>
  <c r="K33"/>
  <c r="M4"/>
  <c r="M10"/>
  <c r="Q17"/>
  <c r="S17" s="1"/>
  <c r="Q34"/>
  <c r="R34" s="1"/>
  <c r="Q13"/>
  <c r="S13" s="1"/>
  <c r="Q21"/>
  <c r="S21" s="1"/>
  <c r="Q32"/>
  <c r="S32" s="1"/>
  <c r="Q2"/>
  <c r="O4"/>
  <c r="O10"/>
  <c r="N3"/>
  <c r="Q14"/>
  <c r="S14" s="1"/>
  <c r="Q16"/>
  <c r="S16" s="1"/>
  <c r="Q19"/>
  <c r="S19" s="1"/>
  <c r="Q22"/>
  <c r="S22" s="1"/>
  <c r="Q24"/>
  <c r="S24" s="1"/>
  <c r="Q27"/>
  <c r="S27" s="1"/>
  <c r="Q30"/>
  <c r="S30" s="1"/>
  <c r="Q33"/>
  <c r="S33" s="1"/>
  <c r="Q29"/>
  <c r="S29" s="1"/>
  <c r="N11"/>
  <c r="Q12"/>
  <c r="S12" s="1"/>
  <c r="Q15"/>
  <c r="S15" s="1"/>
  <c r="Q18"/>
  <c r="S18" s="1"/>
  <c r="Q20"/>
  <c r="S20" s="1"/>
  <c r="Q23"/>
  <c r="S23" s="1"/>
  <c r="Q26"/>
  <c r="S26" s="1"/>
  <c r="Q28"/>
  <c r="S28" s="1"/>
  <c r="Q31"/>
  <c r="S31" s="1"/>
  <c r="Q25"/>
  <c r="S25" s="1"/>
  <c r="M3"/>
  <c r="O5"/>
  <c r="O9"/>
  <c r="M11"/>
  <c r="M8"/>
  <c r="M5"/>
  <c r="M9"/>
  <c r="Q10" l="1"/>
  <c r="S34"/>
  <c r="Q11"/>
  <c r="R11" s="1"/>
  <c r="Q4"/>
  <c r="R22"/>
  <c r="Q6"/>
  <c r="R18"/>
  <c r="R24"/>
  <c r="R29"/>
  <c r="R13"/>
  <c r="R28"/>
  <c r="R12"/>
  <c r="R31"/>
  <c r="R15"/>
  <c r="R17"/>
  <c r="R27"/>
  <c r="Q3"/>
  <c r="R3" s="1"/>
  <c r="R33"/>
  <c r="R20"/>
  <c r="R14"/>
  <c r="R23"/>
  <c r="R21"/>
  <c r="R30"/>
  <c r="R25"/>
  <c r="R32"/>
  <c r="R26"/>
  <c r="R16"/>
  <c r="R19"/>
  <c r="R6"/>
  <c r="S6"/>
  <c r="R10"/>
  <c r="S10"/>
  <c r="N9"/>
  <c r="Q9" s="1"/>
  <c r="N8"/>
  <c r="Q8" s="1"/>
  <c r="N7"/>
  <c r="M7"/>
  <c r="N5"/>
  <c r="Q5" s="1"/>
  <c r="S11" l="1"/>
  <c r="S4"/>
  <c r="R4"/>
  <c r="S3"/>
  <c r="Q7"/>
  <c r="Q35" s="1"/>
  <c r="R5"/>
  <c r="S5"/>
  <c r="R9"/>
  <c r="S9"/>
  <c r="R8"/>
  <c r="S8"/>
  <c r="S7" l="1"/>
  <c r="S35" s="1"/>
  <c r="R7"/>
  <c r="Q38"/>
  <c r="Q39"/>
  <c r="Q40"/>
  <c r="Q41"/>
</calcChain>
</file>

<file path=xl/sharedStrings.xml><?xml version="1.0" encoding="utf-8"?>
<sst xmlns="http://schemas.openxmlformats.org/spreadsheetml/2006/main" count="51" uniqueCount="50">
  <si>
    <t>PMP Farmer ID</t>
  </si>
  <si>
    <t>PMP Farm Plot Number</t>
  </si>
  <si>
    <t>PMP Plot Habitat</t>
  </si>
  <si>
    <t>CumulativeArea</t>
  </si>
  <si>
    <t>Total Payment</t>
  </si>
  <si>
    <t>Field score</t>
  </si>
  <si>
    <t>&lt;4</t>
  </si>
  <si>
    <t>Cut-offs</t>
  </si>
  <si>
    <t>Need to retain blank row at top (row 2) as it forms part of the calculation.</t>
  </si>
  <si>
    <t>Data input field</t>
  </si>
  <si>
    <t>Fixed data may be used in the calculation, do not edit</t>
  </si>
  <si>
    <t>The formulas automatically assign area within each band per plot, and insert appropriate payment rate depending on score and area.</t>
  </si>
  <si>
    <t>Once data is inserted then it is necessary to sort the plots by score.</t>
  </si>
  <si>
    <t>Floodplain plot length</t>
  </si>
  <si>
    <t>Calculation field, do not edit</t>
  </si>
  <si>
    <t>Payment due to farmer after GLAS Reduction</t>
  </si>
  <si>
    <t>Final Payment (Text) (before GLAS reduction)</t>
  </si>
  <si>
    <t>PMP Plot Area (required)</t>
  </si>
  <si>
    <t>GLAS Measure (LIPP or THM only, otherwise leave blank)</t>
  </si>
  <si>
    <t>FINAL RESULTS BASED PAYMENT FOR TERRESTRIAL HABITATS</t>
  </si>
  <si>
    <t>Effect of whole farm assessment</t>
  </si>
  <si>
    <t>Good (x 1)</t>
  </si>
  <si>
    <t>Inadequate (x0.6)</t>
  </si>
  <si>
    <t>Poor (x 0.3)</t>
  </si>
  <si>
    <t>Excellent (x 1.2)</t>
  </si>
  <si>
    <t>Minimum data required includes plot score and plot area.</t>
  </si>
  <si>
    <t>Data must be entered to these cells in order for calculation to be made.</t>
  </si>
  <si>
    <t>GLAS reduction is calculated subject to "LIPP" or "THM" being assigned to the relevant plot(s). Leave GLAS cells blank if not LIPP or THM.</t>
  </si>
  <si>
    <t>This workbook was created by PC&amp;MC 26/06/2019</t>
  </si>
  <si>
    <t>The effect of whole farm assessment (applied to final payment after GLAS reduction) is shown at the bottom of the sheet.</t>
  </si>
  <si>
    <r>
      <t xml:space="preserve">2. If relevant </t>
    </r>
    <r>
      <rPr>
        <b/>
        <sz val="11"/>
        <color theme="1"/>
        <rFont val="Calibri"/>
        <family val="2"/>
        <scheme val="minor"/>
      </rPr>
      <t>insert "LIPP" or "THM" into Column D for each plot</t>
    </r>
    <r>
      <rPr>
        <sz val="11"/>
        <color theme="1"/>
        <rFont val="Calibri"/>
        <family val="2"/>
        <scheme val="minor"/>
      </rPr>
      <t>.</t>
    </r>
  </si>
  <si>
    <r>
      <t xml:space="preserve">1. </t>
    </r>
    <r>
      <rPr>
        <b/>
        <sz val="11"/>
        <color theme="1"/>
        <rFont val="Calibri"/>
        <family val="2"/>
        <scheme val="minor"/>
      </rPr>
      <t>Enter plot scores (column F) and plot area (column G)</t>
    </r>
    <r>
      <rPr>
        <sz val="11"/>
        <color theme="1"/>
        <rFont val="Calibri"/>
        <family val="2"/>
        <scheme val="minor"/>
      </rPr>
      <t xml:space="preserve"> for each plot on the farm.</t>
    </r>
  </si>
  <si>
    <r>
      <t xml:space="preserve">4. </t>
    </r>
    <r>
      <rPr>
        <b/>
        <sz val="11"/>
        <color theme="1"/>
        <rFont val="Calibri"/>
        <family val="2"/>
        <scheme val="minor"/>
      </rPr>
      <t>Results-based payment is now shown.</t>
    </r>
    <r>
      <rPr>
        <sz val="11"/>
        <color theme="1"/>
        <rFont val="Calibri"/>
        <family val="2"/>
        <scheme val="minor"/>
      </rPr>
      <t xml:space="preserve"> Prior to GLAS reduction (column Q), explained as text (column R), and after GLAS reduction (column S).
The total payment for entire farm is shown in Row 35.
The effect of whole-farm assessment is shown in rows 38-41.</t>
    </r>
  </si>
  <si>
    <t>This 'Payment Calculation Sheet' is to be used for calculating results-based payment on plots on a single farm or a single commonage.</t>
  </si>
  <si>
    <t>Step by step guide to using "Payment Calculation Sheet":</t>
  </si>
  <si>
    <t>The Sample Farm 512 Sheet has been prepopulated with fictitious data to demonstrate how the sheet works.</t>
  </si>
  <si>
    <r>
      <t xml:space="preserve">Plot Score (required) </t>
    </r>
    <r>
      <rPr>
        <b/>
        <sz val="11"/>
        <color rgb="FFFF0000"/>
        <rFont val="Calibri"/>
        <family val="2"/>
        <scheme val="minor"/>
      </rPr>
      <t>Sort by this column once data entered</t>
    </r>
  </si>
  <si>
    <t>Important note: This workbook is intended for use by trained advisors to assist in estimating approximate payments due to farmers. The final payment due to farmers may differ significantly based on other factors not incorporated into this workbook. The Pearl Mussel Project Limited, although tested the worksheet, do not guarantee tha there are no errors in the calculations and accept no responibilities for incorrect calculations. Users are advised not to rely on the output. The Pearl Mussel Project Limited welcome any feedback provided (info@pmproject.ie).</t>
  </si>
  <si>
    <t>Area (&gt;70)</t>
  </si>
  <si>
    <t>&gt;70 Payment</t>
  </si>
  <si>
    <t>Area XXXX</t>
  </si>
  <si>
    <t>&gt;70ha</t>
  </si>
  <si>
    <t>0-30ha</t>
  </si>
  <si>
    <t>&gt;30-70ha</t>
  </si>
  <si>
    <t>Area (0-30)</t>
  </si>
  <si>
    <t>Area (&gt;30-70)</t>
  </si>
  <si>
    <t>0-30 Payment</t>
  </si>
  <si>
    <t>30-70 Payment</t>
  </si>
  <si>
    <t>Payment rates
V3 PC EDIT 170720</t>
  </si>
  <si>
    <r>
      <t xml:space="preserve">3. </t>
    </r>
    <r>
      <rPr>
        <b/>
        <sz val="11"/>
        <color theme="1"/>
        <rFont val="Calibri"/>
        <family val="2"/>
        <scheme val="minor"/>
      </rPr>
      <t xml:space="preserve">Sort the table according to Plot score </t>
    </r>
    <r>
      <rPr>
        <sz val="11"/>
        <color theme="1"/>
        <rFont val="Calibri"/>
        <family val="2"/>
        <scheme val="minor"/>
      </rPr>
      <t>(column G) going from lowest to highest.
To apply the sort select range A1 - G34, then on data tab select sort, then sort by 'Column F' ascending order, do not have "my data has headers" selected.</t>
    </r>
  </si>
</sst>
</file>

<file path=xl/styles.xml><?xml version="1.0" encoding="utf-8"?>
<styleSheet xmlns="http://schemas.openxmlformats.org/spreadsheetml/2006/main">
  <numFmts count="1">
    <numFmt numFmtId="165" formatCode="&quot;€&quot;#,##0"/>
  </numFmts>
  <fonts count="12">
    <font>
      <sz val="11"/>
      <color theme="1"/>
      <name val="Calibri"/>
      <family val="2"/>
      <scheme val="minor"/>
    </font>
    <font>
      <b/>
      <sz val="11"/>
      <color theme="0"/>
      <name val="Calibri"/>
      <family val="2"/>
      <scheme val="minor"/>
    </font>
    <font>
      <sz val="11"/>
      <color rgb="FF3F3F76"/>
      <name val="Calibri"/>
      <family val="2"/>
      <scheme val="minor"/>
    </font>
    <font>
      <b/>
      <sz val="11"/>
      <color rgb="FFFA7D00"/>
      <name val="Calibri"/>
      <family val="2"/>
      <scheme val="minor"/>
    </font>
    <font>
      <sz val="11"/>
      <color theme="1"/>
      <name val="Calibri"/>
      <family val="2"/>
      <scheme val="minor"/>
    </font>
    <font>
      <sz val="11"/>
      <color rgb="FFFA7D00"/>
      <name val="Calibri"/>
      <family val="2"/>
      <scheme val="minor"/>
    </font>
    <font>
      <sz val="11"/>
      <color rgb="FF0070C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rgb="FFFF0000"/>
      <name val="Calibri"/>
      <family val="2"/>
      <scheme val="minor"/>
    </font>
    <font>
      <sz val="10"/>
      <color theme="1"/>
      <name val="Calibri"/>
      <family val="2"/>
      <scheme val="minor"/>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theme="8" tint="0.59999389629810485"/>
        <bgColor indexed="65"/>
      </patternFill>
    </fill>
    <fill>
      <patternFill patternType="solid">
        <fgColor rgb="FFFFFF00"/>
        <bgColor indexed="64"/>
      </patternFill>
    </fill>
    <fill>
      <patternFill patternType="solid">
        <fgColor rgb="FF92D050"/>
        <bgColor indexed="64"/>
      </patternFill>
    </fill>
    <fill>
      <patternFill patternType="solid">
        <fgColor theme="9" tint="-0.249977111117893"/>
        <bgColor indexed="64"/>
      </patternFill>
    </fill>
    <fill>
      <patternFill patternType="solid">
        <fgColor rgb="FFFF000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double">
        <color rgb="FF3F3F3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7F7F7F"/>
      </right>
      <top style="thin">
        <color rgb="FF7F7F7F"/>
      </top>
      <bottom style="thin">
        <color rgb="FF7F7F7F"/>
      </bottom>
      <diagonal/>
    </border>
    <border>
      <left style="thick">
        <color theme="6" tint="-0.249977111117893"/>
      </left>
      <right style="thin">
        <color rgb="FF7F7F7F"/>
      </right>
      <top style="thick">
        <color theme="6" tint="-0.249977111117893"/>
      </top>
      <bottom style="thin">
        <color rgb="FF7F7F7F"/>
      </bottom>
      <diagonal/>
    </border>
    <border>
      <left style="thin">
        <color rgb="FF7F7F7F"/>
      </left>
      <right style="thin">
        <color rgb="FF7F7F7F"/>
      </right>
      <top style="thick">
        <color theme="6" tint="-0.249977111117893"/>
      </top>
      <bottom style="thin">
        <color rgb="FF7F7F7F"/>
      </bottom>
      <diagonal/>
    </border>
    <border>
      <left style="thin">
        <color rgb="FF7F7F7F"/>
      </left>
      <right style="thick">
        <color theme="6" tint="-0.249977111117893"/>
      </right>
      <top style="thick">
        <color theme="6" tint="-0.249977111117893"/>
      </top>
      <bottom style="thin">
        <color rgb="FF7F7F7F"/>
      </bottom>
      <diagonal/>
    </border>
    <border>
      <left style="thick">
        <color theme="6" tint="-0.249977111117893"/>
      </left>
      <right style="thin">
        <color rgb="FF7F7F7F"/>
      </right>
      <top style="thin">
        <color rgb="FF7F7F7F"/>
      </top>
      <bottom style="thin">
        <color rgb="FF7F7F7F"/>
      </bottom>
      <diagonal/>
    </border>
    <border>
      <left style="thin">
        <color rgb="FF7F7F7F"/>
      </left>
      <right style="thick">
        <color theme="6" tint="-0.249977111117893"/>
      </right>
      <top style="thin">
        <color rgb="FF7F7F7F"/>
      </top>
      <bottom style="thin">
        <color rgb="FF7F7F7F"/>
      </bottom>
      <diagonal/>
    </border>
    <border>
      <left style="thick">
        <color theme="6" tint="-0.249977111117893"/>
      </left>
      <right style="thin">
        <color rgb="FF7F7F7F"/>
      </right>
      <top style="thin">
        <color rgb="FF7F7F7F"/>
      </top>
      <bottom style="thick">
        <color theme="6" tint="-0.249977111117893"/>
      </bottom>
      <diagonal/>
    </border>
    <border>
      <left style="thin">
        <color rgb="FF7F7F7F"/>
      </left>
      <right style="thin">
        <color rgb="FF7F7F7F"/>
      </right>
      <top style="thin">
        <color rgb="FF7F7F7F"/>
      </top>
      <bottom style="thick">
        <color theme="6" tint="-0.249977111117893"/>
      </bottom>
      <diagonal/>
    </border>
    <border>
      <left style="thin">
        <color rgb="FF7F7F7F"/>
      </left>
      <right style="thick">
        <color theme="6" tint="-0.249977111117893"/>
      </right>
      <top style="thin">
        <color rgb="FF7F7F7F"/>
      </top>
      <bottom style="thick">
        <color theme="6" tint="-0.249977111117893"/>
      </bottom>
      <diagonal/>
    </border>
    <border>
      <left style="thin">
        <color rgb="FF7F7F7F"/>
      </left>
      <right style="thin">
        <color rgb="FF7F7F7F"/>
      </right>
      <top/>
      <bottom style="thin">
        <color rgb="FF7F7F7F"/>
      </bottom>
      <diagonal/>
    </border>
  </borders>
  <cellStyleXfs count="98">
    <xf numFmtId="0" fontId="0" fillId="0" borderId="0"/>
    <xf numFmtId="0" fontId="2" fillId="2" borderId="1" applyNumberFormat="0" applyAlignment="0" applyProtection="0"/>
    <xf numFmtId="0" fontId="3" fillId="3" borderId="1" applyNumberFormat="0" applyAlignment="0" applyProtection="0"/>
    <xf numFmtId="0" fontId="1" fillId="4" borderId="2" applyNumberFormat="0" applyAlignment="0" applyProtection="0"/>
    <xf numFmtId="0" fontId="4" fillId="5"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65">
    <xf numFmtId="0" fontId="0" fillId="0" borderId="0" xfId="0"/>
    <xf numFmtId="0" fontId="0" fillId="0" borderId="0" xfId="0"/>
    <xf numFmtId="0" fontId="0" fillId="0" borderId="3" xfId="0" applyBorder="1"/>
    <xf numFmtId="0" fontId="3" fillId="3" borderId="3" xfId="2" applyBorder="1"/>
    <xf numFmtId="0" fontId="2" fillId="2" borderId="3" xfId="1" applyBorder="1"/>
    <xf numFmtId="0" fontId="1" fillId="4" borderId="3" xfId="3" applyBorder="1"/>
    <xf numFmtId="0" fontId="6" fillId="5" borderId="1" xfId="4" applyFont="1" applyBorder="1" applyProtection="1"/>
    <xf numFmtId="0" fontId="6" fillId="5" borderId="1" xfId="4" applyFont="1" applyBorder="1" applyAlignment="1" applyProtection="1">
      <alignment horizontal="right"/>
    </xf>
    <xf numFmtId="165" fontId="8" fillId="8" borderId="11" xfId="0" applyNumberFormat="1" applyFont="1" applyFill="1" applyBorder="1" applyProtection="1"/>
    <xf numFmtId="165" fontId="8" fillId="9" borderId="12" xfId="0" applyNumberFormat="1" applyFont="1" applyFill="1" applyBorder="1" applyProtection="1"/>
    <xf numFmtId="0" fontId="8" fillId="9" borderId="3" xfId="0" applyFont="1" applyFill="1" applyBorder="1"/>
    <xf numFmtId="0" fontId="7" fillId="0" borderId="5" xfId="0" applyFont="1" applyBorder="1" applyProtection="1"/>
    <xf numFmtId="0" fontId="8" fillId="8" borderId="7" xfId="0" applyFont="1" applyFill="1" applyBorder="1" applyProtection="1"/>
    <xf numFmtId="0" fontId="8" fillId="8" borderId="0" xfId="0" applyFont="1" applyFill="1" applyBorder="1" applyProtection="1"/>
    <xf numFmtId="0" fontId="8" fillId="9" borderId="8" xfId="0" applyFont="1" applyFill="1" applyBorder="1" applyProtection="1"/>
    <xf numFmtId="0" fontId="8" fillId="9" borderId="9" xfId="0" applyFont="1" applyFill="1" applyBorder="1" applyProtection="1"/>
    <xf numFmtId="0" fontId="7" fillId="0" borderId="0" xfId="0" applyFont="1" applyProtection="1"/>
    <xf numFmtId="0" fontId="6" fillId="5" borderId="13" xfId="4" applyFont="1" applyBorder="1" applyAlignment="1" applyProtection="1">
      <alignment horizontal="right"/>
    </xf>
    <xf numFmtId="0" fontId="6" fillId="5" borderId="22" xfId="4" applyFont="1" applyBorder="1" applyProtection="1"/>
    <xf numFmtId="0" fontId="0" fillId="0" borderId="3" xfId="0" applyFill="1" applyBorder="1"/>
    <xf numFmtId="0" fontId="9" fillId="6" borderId="3" xfId="0" applyFont="1" applyFill="1" applyBorder="1"/>
    <xf numFmtId="0" fontId="0" fillId="0" borderId="3" xfId="0" applyFill="1" applyBorder="1" applyAlignment="1">
      <alignment wrapText="1"/>
    </xf>
    <xf numFmtId="0" fontId="7" fillId="0" borderId="3" xfId="0" applyFont="1" applyBorder="1" applyAlignment="1">
      <alignment wrapText="1"/>
    </xf>
    <xf numFmtId="0" fontId="3" fillId="3" borderId="13" xfId="2" applyFont="1" applyBorder="1" applyAlignment="1" applyProtection="1">
      <alignment wrapText="1"/>
    </xf>
    <xf numFmtId="0" fontId="3" fillId="3" borderId="1" xfId="2" applyFont="1" applyAlignment="1" applyProtection="1">
      <alignment wrapText="1"/>
    </xf>
    <xf numFmtId="0" fontId="1" fillId="4" borderId="2" xfId="3" applyFont="1" applyAlignment="1" applyProtection="1">
      <alignment wrapText="1"/>
    </xf>
    <xf numFmtId="0" fontId="1" fillId="4" borderId="2" xfId="3" applyFont="1" applyAlignment="1" applyProtection="1">
      <alignment horizontal="center" wrapText="1"/>
    </xf>
    <xf numFmtId="0" fontId="4" fillId="0" borderId="0" xfId="0" applyFont="1" applyAlignment="1" applyProtection="1">
      <alignment wrapText="1"/>
    </xf>
    <xf numFmtId="0" fontId="1" fillId="4" borderId="2" xfId="3" applyFont="1" applyProtection="1"/>
    <xf numFmtId="0" fontId="4" fillId="0" borderId="0" xfId="0" applyFont="1" applyProtection="1"/>
    <xf numFmtId="49" fontId="2" fillId="2" borderId="17" xfId="1" applyNumberFormat="1" applyFont="1" applyBorder="1" applyProtection="1">
      <protection locked="0"/>
    </xf>
    <xf numFmtId="49" fontId="2" fillId="2" borderId="1" xfId="1" applyNumberFormat="1" applyFont="1" applyBorder="1" applyProtection="1">
      <protection locked="0"/>
    </xf>
    <xf numFmtId="0" fontId="2" fillId="2" borderId="1" xfId="1" applyFont="1" applyBorder="1" applyProtection="1">
      <protection locked="0"/>
    </xf>
    <xf numFmtId="0" fontId="2" fillId="2" borderId="18" xfId="1" applyFont="1" applyBorder="1" applyProtection="1">
      <protection locked="0"/>
    </xf>
    <xf numFmtId="0" fontId="3" fillId="3" borderId="13" xfId="2" applyFont="1" applyBorder="1" applyAlignment="1" applyProtection="1">
      <alignment horizontal="right"/>
    </xf>
    <xf numFmtId="0" fontId="3" fillId="3" borderId="1" xfId="2" applyFont="1" applyAlignment="1" applyProtection="1">
      <alignment horizontal="right"/>
    </xf>
    <xf numFmtId="0" fontId="1" fillId="4" borderId="2" xfId="3" applyFont="1" applyAlignment="1" applyProtection="1">
      <alignment horizontal="right"/>
    </xf>
    <xf numFmtId="49" fontId="2" fillId="2" borderId="1" xfId="1" applyNumberFormat="1" applyFont="1" applyBorder="1" applyAlignment="1" applyProtection="1">
      <alignment wrapText="1"/>
      <protection locked="0"/>
    </xf>
    <xf numFmtId="0" fontId="2" fillId="2" borderId="19" xfId="1" applyFont="1" applyBorder="1" applyProtection="1">
      <protection locked="0"/>
    </xf>
    <xf numFmtId="0" fontId="2" fillId="2" borderId="20" xfId="1" applyFont="1" applyBorder="1" applyProtection="1">
      <protection locked="0"/>
    </xf>
    <xf numFmtId="0" fontId="2" fillId="2" borderId="21" xfId="1" applyFont="1" applyBorder="1" applyProtection="1">
      <protection locked="0"/>
    </xf>
    <xf numFmtId="0" fontId="4" fillId="0" borderId="0" xfId="0" applyFont="1" applyAlignment="1" applyProtection="1">
      <alignment horizontal="right"/>
    </xf>
    <xf numFmtId="3" fontId="4" fillId="0" borderId="0" xfId="0" applyNumberFormat="1" applyFont="1" applyProtection="1"/>
    <xf numFmtId="0" fontId="4" fillId="0" borderId="6" xfId="0" applyFont="1" applyBorder="1" applyProtection="1"/>
    <xf numFmtId="0" fontId="4" fillId="7" borderId="7" xfId="0" applyFont="1" applyFill="1" applyBorder="1" applyProtection="1"/>
    <xf numFmtId="0" fontId="4" fillId="7" borderId="0" xfId="0" applyFont="1" applyFill="1" applyBorder="1" applyProtection="1"/>
    <xf numFmtId="0" fontId="4" fillId="6" borderId="7" xfId="0" applyFont="1" applyFill="1" applyBorder="1" applyProtection="1"/>
    <xf numFmtId="0" fontId="4" fillId="6" borderId="0" xfId="0" applyFont="1" applyFill="1" applyBorder="1" applyProtection="1"/>
    <xf numFmtId="165" fontId="3" fillId="3" borderId="1" xfId="2" applyNumberFormat="1" applyFont="1" applyAlignment="1" applyProtection="1">
      <alignment wrapText="1"/>
    </xf>
    <xf numFmtId="165" fontId="6" fillId="5" borderId="1" xfId="4" applyNumberFormat="1" applyFont="1" applyBorder="1" applyAlignment="1" applyProtection="1">
      <alignment horizontal="right"/>
    </xf>
    <xf numFmtId="165" fontId="4" fillId="5" borderId="0" xfId="4" applyNumberFormat="1" applyFont="1" applyBorder="1" applyProtection="1"/>
    <xf numFmtId="165" fontId="4" fillId="5" borderId="4" xfId="4" applyNumberFormat="1" applyFont="1" applyBorder="1" applyProtection="1"/>
    <xf numFmtId="165" fontId="3" fillId="3" borderId="1" xfId="2" applyNumberFormat="1" applyFont="1" applyAlignment="1" applyProtection="1">
      <alignment horizontal="right"/>
    </xf>
    <xf numFmtId="165" fontId="5" fillId="3" borderId="1" xfId="2" applyNumberFormat="1" applyFont="1" applyProtection="1"/>
    <xf numFmtId="165" fontId="5" fillId="3" borderId="1" xfId="2" applyNumberFormat="1" applyFont="1" applyBorder="1" applyAlignment="1" applyProtection="1">
      <alignment horizontal="right"/>
    </xf>
    <xf numFmtId="165" fontId="5" fillId="3" borderId="1" xfId="2" applyNumberFormat="1" applyFont="1" applyBorder="1" applyProtection="1"/>
    <xf numFmtId="165" fontId="4" fillId="0" borderId="0" xfId="0" applyNumberFormat="1" applyFont="1" applyProtection="1"/>
    <xf numFmtId="165" fontId="4" fillId="0" borderId="10" xfId="0" applyNumberFormat="1" applyFont="1" applyBorder="1" applyProtection="1"/>
    <xf numFmtId="165" fontId="4" fillId="7" borderId="11" xfId="0" applyNumberFormat="1" applyFont="1" applyFill="1" applyBorder="1" applyProtection="1"/>
    <xf numFmtId="165" fontId="4" fillId="6" borderId="11" xfId="0" applyNumberFormat="1" applyFont="1" applyFill="1" applyBorder="1" applyProtection="1"/>
    <xf numFmtId="0" fontId="2" fillId="2" borderId="14" xfId="1" applyFont="1" applyBorder="1" applyAlignment="1" applyProtection="1">
      <alignment horizontal="left" vertical="top" wrapText="1"/>
    </xf>
    <xf numFmtId="0" fontId="2" fillId="2" borderId="15" xfId="1" applyFont="1" applyBorder="1" applyAlignment="1" applyProtection="1">
      <alignment horizontal="left" vertical="top" wrapText="1"/>
    </xf>
    <xf numFmtId="0" fontId="2" fillId="2" borderId="16" xfId="1" applyFont="1" applyBorder="1" applyAlignment="1" applyProtection="1">
      <alignment horizontal="left" vertical="top" wrapText="1"/>
    </xf>
    <xf numFmtId="0" fontId="6" fillId="5" borderId="17" xfId="4" applyFont="1" applyBorder="1" applyProtection="1"/>
    <xf numFmtId="0" fontId="6" fillId="5" borderId="18" xfId="4" applyFont="1" applyBorder="1" applyProtection="1"/>
  </cellXfs>
  <cellStyles count="98">
    <cellStyle name="40% - Accent5" xfId="4" builtinId="47"/>
    <cellStyle name="Calculation" xfId="2" builtinId="22"/>
    <cellStyle name="Check Cell" xfId="3" builtinId="23"/>
    <cellStyle name="Input" xfId="1" builtinId="20"/>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0" xfId="22"/>
    <cellStyle name="Normal 21" xfId="23"/>
    <cellStyle name="Normal 22" xfId="24"/>
    <cellStyle name="Normal 23" xfId="25"/>
    <cellStyle name="Normal 24" xfId="26"/>
    <cellStyle name="Normal 26" xfId="27"/>
    <cellStyle name="Normal 27" xfId="28"/>
    <cellStyle name="Normal 28" xfId="29"/>
    <cellStyle name="Normal 29" xfId="30"/>
    <cellStyle name="Normal 3" xfId="5"/>
    <cellStyle name="Normal 30" xfId="31"/>
    <cellStyle name="Normal 31" xfId="32"/>
    <cellStyle name="Normal 32" xfId="33"/>
    <cellStyle name="Normal 33" xfId="34"/>
    <cellStyle name="Normal 34" xfId="35"/>
    <cellStyle name="Normal 35" xfId="36"/>
    <cellStyle name="Normal 36" xfId="37"/>
    <cellStyle name="Normal 37" xfId="38"/>
    <cellStyle name="Normal 38" xfId="39"/>
    <cellStyle name="Normal 39" xfId="40"/>
    <cellStyle name="Normal 4" xfId="6"/>
    <cellStyle name="Normal 40" xfId="41"/>
    <cellStyle name="Normal 41" xfId="42"/>
    <cellStyle name="Normal 42" xfId="43"/>
    <cellStyle name="Normal 43" xfId="44"/>
    <cellStyle name="Normal 44" xfId="45"/>
    <cellStyle name="Normal 45" xfId="46"/>
    <cellStyle name="Normal 46" xfId="47"/>
    <cellStyle name="Normal 47" xfId="48"/>
    <cellStyle name="Normal 48" xfId="49"/>
    <cellStyle name="Normal 49" xfId="50"/>
    <cellStyle name="Normal 5" xfId="7"/>
    <cellStyle name="Normal 50" xfId="51"/>
    <cellStyle name="Normal 51" xfId="52"/>
    <cellStyle name="Normal 52" xfId="53"/>
    <cellStyle name="Normal 53" xfId="54"/>
    <cellStyle name="Normal 54" xfId="55"/>
    <cellStyle name="Normal 55" xfId="56"/>
    <cellStyle name="Normal 56" xfId="57"/>
    <cellStyle name="Normal 57" xfId="58"/>
    <cellStyle name="Normal 58" xfId="59"/>
    <cellStyle name="Normal 59" xfId="60"/>
    <cellStyle name="Normal 6" xfId="8"/>
    <cellStyle name="Normal 60" xfId="61"/>
    <cellStyle name="Normal 61" xfId="62"/>
    <cellStyle name="Normal 62" xfId="63"/>
    <cellStyle name="Normal 63" xfId="64"/>
    <cellStyle name="Normal 64" xfId="65"/>
    <cellStyle name="Normal 65" xfId="66"/>
    <cellStyle name="Normal 66" xfId="67"/>
    <cellStyle name="Normal 67" xfId="68"/>
    <cellStyle name="Normal 68" xfId="69"/>
    <cellStyle name="Normal 69" xfId="70"/>
    <cellStyle name="Normal 7" xfId="9"/>
    <cellStyle name="Normal 70" xfId="71"/>
    <cellStyle name="Normal 71" xfId="72"/>
    <cellStyle name="Normal 73" xfId="73"/>
    <cellStyle name="Normal 74" xfId="74"/>
    <cellStyle name="Normal 75" xfId="75"/>
    <cellStyle name="Normal 76" xfId="76"/>
    <cellStyle name="Normal 77" xfId="77"/>
    <cellStyle name="Normal 78" xfId="78"/>
    <cellStyle name="Normal 79" xfId="79"/>
    <cellStyle name="Normal 8" xfId="10"/>
    <cellStyle name="Normal 80" xfId="80"/>
    <cellStyle name="Normal 81" xfId="81"/>
    <cellStyle name="Normal 82" xfId="82"/>
    <cellStyle name="Normal 83" xfId="83"/>
    <cellStyle name="Normal 84" xfId="84"/>
    <cellStyle name="Normal 85" xfId="85"/>
    <cellStyle name="Normal 86" xfId="86"/>
    <cellStyle name="Normal 87" xfId="87"/>
    <cellStyle name="Normal 88" xfId="88"/>
    <cellStyle name="Normal 89" xfId="89"/>
    <cellStyle name="Normal 9" xfId="11"/>
    <cellStyle name="Normal 90" xfId="90"/>
    <cellStyle name="Normal 91" xfId="91"/>
    <cellStyle name="Normal 92" xfId="92"/>
    <cellStyle name="Normal 93" xfId="93"/>
    <cellStyle name="Normal 94" xfId="94"/>
    <cellStyle name="Normal 95" xfId="95"/>
    <cellStyle name="Normal 96" xfId="96"/>
    <cellStyle name="Normal 97" xfId="97"/>
  </cellStyles>
  <dxfs count="9">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0"/>
  <sheetViews>
    <sheetView tabSelected="1" workbookViewId="0">
      <selection activeCell="A20" sqref="A1:A20"/>
    </sheetView>
  </sheetViews>
  <sheetFormatPr defaultRowHeight="15"/>
  <cols>
    <col min="1" max="1" width="137.7109375" style="1" customWidth="1"/>
    <col min="2" max="16384" width="9.140625" style="1"/>
  </cols>
  <sheetData>
    <row r="1" spans="1:1" ht="60">
      <c r="A1" s="22" t="s">
        <v>37</v>
      </c>
    </row>
    <row r="2" spans="1:1">
      <c r="A2" s="2" t="s">
        <v>28</v>
      </c>
    </row>
    <row r="3" spans="1:1">
      <c r="A3" s="2" t="s">
        <v>33</v>
      </c>
    </row>
    <row r="4" spans="1:1">
      <c r="A4" s="2" t="s">
        <v>11</v>
      </c>
    </row>
    <row r="5" spans="1:1">
      <c r="A5" s="2" t="s">
        <v>25</v>
      </c>
    </row>
    <row r="6" spans="1:1">
      <c r="A6" s="2" t="s">
        <v>12</v>
      </c>
    </row>
    <row r="7" spans="1:1">
      <c r="A7" s="19" t="s">
        <v>27</v>
      </c>
    </row>
    <row r="8" spans="1:1">
      <c r="A8" s="19" t="s">
        <v>29</v>
      </c>
    </row>
    <row r="9" spans="1:1">
      <c r="A9" s="19" t="s">
        <v>35</v>
      </c>
    </row>
    <row r="10" spans="1:1">
      <c r="A10" s="18" t="s">
        <v>8</v>
      </c>
    </row>
    <row r="11" spans="1:1">
      <c r="A11" s="3" t="s">
        <v>14</v>
      </c>
    </row>
    <row r="12" spans="1:1">
      <c r="A12" s="4" t="s">
        <v>9</v>
      </c>
    </row>
    <row r="13" spans="1:1">
      <c r="A13" s="5" t="s">
        <v>10</v>
      </c>
    </row>
    <row r="14" spans="1:1">
      <c r="A14" s="10" t="s">
        <v>26</v>
      </c>
    </row>
    <row r="16" spans="1:1" ht="18.75">
      <c r="A16" s="20" t="s">
        <v>34</v>
      </c>
    </row>
    <row r="17" spans="1:1">
      <c r="A17" s="2" t="s">
        <v>31</v>
      </c>
    </row>
    <row r="18" spans="1:1">
      <c r="A18" s="19" t="s">
        <v>30</v>
      </c>
    </row>
    <row r="19" spans="1:1" ht="45">
      <c r="A19" s="21" t="s">
        <v>49</v>
      </c>
    </row>
    <row r="20" spans="1:1" ht="42.75" customHeight="1">
      <c r="A20" s="21" t="s">
        <v>32</v>
      </c>
    </row>
  </sheetData>
  <sheetProtection password="D838" sheet="1" objects="1" scenarios="1" selectLockedCells="1" selectUnlockedCells="1"/>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dimension ref="A1:AB41"/>
  <sheetViews>
    <sheetView zoomScaleNormal="100" workbookViewId="0">
      <selection activeCell="D9" sqref="D9"/>
    </sheetView>
  </sheetViews>
  <sheetFormatPr defaultRowHeight="15"/>
  <cols>
    <col min="1" max="1" width="8.28515625" style="29" customWidth="1"/>
    <col min="2" max="2" width="9.140625" style="29"/>
    <col min="3" max="3" width="10.7109375" style="29" customWidth="1"/>
    <col min="4" max="4" width="9.85546875" style="29" customWidth="1"/>
    <col min="5" max="5" width="10.42578125" style="29" customWidth="1"/>
    <col min="6" max="6" width="11.5703125" style="29" customWidth="1"/>
    <col min="7" max="7" width="9.85546875" style="29" customWidth="1"/>
    <col min="8" max="8" width="9.42578125" style="29" customWidth="1"/>
    <col min="9" max="9" width="9.140625" style="29"/>
    <col min="10" max="10" width="9.42578125" style="29" customWidth="1"/>
    <col min="11" max="16" width="9.140625" style="29"/>
    <col min="17" max="17" width="14" style="29" customWidth="1"/>
    <col min="18" max="18" width="17.7109375" style="42" customWidth="1"/>
    <col min="19" max="19" width="13.7109375" style="29" customWidth="1"/>
    <col min="20" max="20" width="9.140625" style="29"/>
    <col min="21" max="21" width="11" style="29" customWidth="1"/>
    <col min="22" max="16384" width="9.140625" style="29"/>
  </cols>
  <sheetData>
    <row r="1" spans="1:28" s="27" customFormat="1" ht="123" customHeight="1" thickTop="1" thickBot="1">
      <c r="A1" s="60" t="s">
        <v>0</v>
      </c>
      <c r="B1" s="61" t="s">
        <v>1</v>
      </c>
      <c r="C1" s="61" t="s">
        <v>2</v>
      </c>
      <c r="D1" s="61" t="s">
        <v>18</v>
      </c>
      <c r="E1" s="61" t="s">
        <v>13</v>
      </c>
      <c r="F1" s="61" t="s">
        <v>36</v>
      </c>
      <c r="G1" s="62" t="s">
        <v>17</v>
      </c>
      <c r="H1" s="23" t="s">
        <v>3</v>
      </c>
      <c r="I1" s="24" t="s">
        <v>44</v>
      </c>
      <c r="J1" s="24" t="s">
        <v>45</v>
      </c>
      <c r="K1" s="24" t="s">
        <v>38</v>
      </c>
      <c r="L1" s="24" t="s">
        <v>40</v>
      </c>
      <c r="M1" s="24" t="s">
        <v>46</v>
      </c>
      <c r="N1" s="24" t="s">
        <v>47</v>
      </c>
      <c r="O1" s="24" t="s">
        <v>39</v>
      </c>
      <c r="P1" s="24" t="s">
        <v>40</v>
      </c>
      <c r="Q1" s="48" t="s">
        <v>4</v>
      </c>
      <c r="R1" s="48" t="s">
        <v>16</v>
      </c>
      <c r="S1" s="48" t="s">
        <v>15</v>
      </c>
      <c r="T1" s="25" t="s">
        <v>7</v>
      </c>
      <c r="U1" s="25" t="s">
        <v>5</v>
      </c>
      <c r="V1" s="26" t="s">
        <v>48</v>
      </c>
      <c r="W1" s="26"/>
      <c r="X1" s="26"/>
      <c r="Y1" s="26"/>
    </row>
    <row r="2" spans="1:28" ht="16.5" thickTop="1" thickBot="1">
      <c r="A2" s="63">
        <v>0</v>
      </c>
      <c r="B2" s="6">
        <v>0</v>
      </c>
      <c r="C2" s="6">
        <v>0</v>
      </c>
      <c r="D2" s="6">
        <v>0</v>
      </c>
      <c r="E2" s="6">
        <v>0</v>
      </c>
      <c r="F2" s="6">
        <v>0</v>
      </c>
      <c r="G2" s="64">
        <v>0</v>
      </c>
      <c r="H2" s="17">
        <f>SUM($G$2:G2)</f>
        <v>0</v>
      </c>
      <c r="I2" s="6">
        <v>0</v>
      </c>
      <c r="J2" s="6">
        <v>0</v>
      </c>
      <c r="K2" s="6">
        <v>0</v>
      </c>
      <c r="L2" s="6">
        <v>0</v>
      </c>
      <c r="M2" s="7" t="str">
        <f t="shared" ref="M2:P34" si="0">IF($F2=0,"0",IF($F2=1,"0",IF($F2=2,"0",IF($F2=3,"0",IF($F2=4,I2*V$4,IF($F2=5,I2*V$5,IF($F2=6,I2*V$6,IF($F2=7,I2*V$7,IF($F2=8,I2*V$8,IF($F2=9,I2*V$9,IF($F2=10,I2*V$10)))))))))))</f>
        <v>0</v>
      </c>
      <c r="N2" s="7" t="str">
        <f t="shared" si="0"/>
        <v>0</v>
      </c>
      <c r="O2" s="7" t="str">
        <f t="shared" si="0"/>
        <v>0</v>
      </c>
      <c r="P2" s="7" t="str">
        <f t="shared" si="0"/>
        <v>0</v>
      </c>
      <c r="Q2" s="49">
        <f t="shared" ref="Q2:Q34" si="1">SUM($M2:$P2)</f>
        <v>0</v>
      </c>
      <c r="R2" s="50"/>
      <c r="S2" s="51"/>
      <c r="T2" s="28">
        <v>30</v>
      </c>
      <c r="U2" s="28"/>
      <c r="V2" s="28" t="s">
        <v>42</v>
      </c>
      <c r="W2" s="28" t="s">
        <v>43</v>
      </c>
      <c r="X2" s="28" t="s">
        <v>41</v>
      </c>
      <c r="Y2" s="28"/>
    </row>
    <row r="3" spans="1:28" ht="16.5" thickTop="1" thickBot="1">
      <c r="A3" s="30"/>
      <c r="B3" s="31"/>
      <c r="C3" s="31"/>
      <c r="D3" s="31"/>
      <c r="E3" s="31"/>
      <c r="F3" s="32">
        <v>2</v>
      </c>
      <c r="G3" s="33">
        <v>9</v>
      </c>
      <c r="H3" s="34">
        <f>SUM($G$2:G3)</f>
        <v>9</v>
      </c>
      <c r="I3" s="35">
        <f>IF(H3&lt;=30,G3,IF(H2&gt;30,0,30-H2))</f>
        <v>9</v>
      </c>
      <c r="J3" s="35" t="str">
        <f>IF(H3&lt;=30,"0",IF(AND(H3&gt;70,H2&lt;=30),30,IF(AND(H3&gt;30,H3&lt;=70),H3-H2-I3,IF(H2&gt;70,0,70-H2))))</f>
        <v>0</v>
      </c>
      <c r="K3" s="35" t="str">
        <f>IF(H3&lt;=70,"0",IF(H2&gt;70,H3-H2,H3-70))</f>
        <v>0</v>
      </c>
      <c r="L3" s="35"/>
      <c r="M3" s="35" t="str">
        <f t="shared" si="0"/>
        <v>0</v>
      </c>
      <c r="N3" s="35" t="str">
        <f t="shared" si="0"/>
        <v>0</v>
      </c>
      <c r="O3" s="35" t="str">
        <f t="shared" si="0"/>
        <v>0</v>
      </c>
      <c r="P3" s="35">
        <v>0</v>
      </c>
      <c r="Q3" s="52">
        <f t="shared" si="1"/>
        <v>0</v>
      </c>
      <c r="R3" s="53" t="str">
        <f t="shared" ref="R3:R34" si="2">"€"&amp;(ROUND(Q3,2))&amp;(IF(G3&gt;0," (",""))&amp;(IF(VALUE($I3)&gt;0,(ROUND($I3,2)),""))&amp;(IF($I3&gt;0,"ha @ €",""))&amp;(IF(AND(VALUE($I3)&gt;0,$F3=0),"0","")&amp;IF(AND(VALUE($I3)&gt;0,$F3=1),"0","")&amp;IF(AND(VALUE($I3)&gt;0,$F3=2),"0","")&amp;IF(AND(VALUE($I3)&gt;0,$F3=3),"0","")&amp;IF(AND(VALUE($I3)&gt;0,$F3=4),V$4,"")&amp;IF(AND(VALUE($I3)&gt;0,$F3=5),V$5,"")&amp;IF(AND(VALUE($I3)&gt;0,$F3=6),V$6,"")&amp;IF(AND(VALUE($I3)&gt;0,$F3=7),V$7,"")&amp;IF(AND(VALUE($I3)&gt;0,$F3=8),V$8,"")&amp;IF(AND(VALUE($I3)&gt;0,$F3=9),V$9,"")&amp;IF(AND(VALUE($I3),$F3=10),V$10,""))&amp;(IF(AND(VALUE($I3)&gt;0,VALUE($J3)=0),")",""))&amp;(IF(AND(VALUE($I3)&gt;0,VALUE($J3)&gt;0),"; ",""))&amp;(IF(VALUE($J3)&gt;0,(ROUND($J3,2)),""))&amp;(IF(VALUE($J3)&gt;0,"ha @ €",""))&amp;(IF(AND(VALUE($J3)&gt;0,$F3=0),"0","")&amp;IF(AND(VALUE($J3)&gt;0,$F3=1),"0","")&amp;IF(AND(VALUE($J3)&gt;0,$F3=2),"0","")&amp;IF(AND(VALUE($I3)&gt;0,VALUE($J3)&gt;0,$F3=3),"0","")&amp;IF(AND(VALUE($J3)&gt;0,$F3=4),W$4,"")&amp;IF(AND(VALUE($J3)&gt;0,$F3=5),W$5,"")&amp;IF(AND(VALUE($J3)&gt;0,$F3=6),W$6,"")&amp;IF(AND(VALUE($J3)&gt;0,$F3=7),W$7,"")&amp;IF(AND(VALUE($J3)&gt;0,$F3=8),W$8,"")&amp;IF(AND(VALUE($J3)&gt;0,$F3=9),W$9,"")&amp;IF(AND(VALUE($J3),$F3=10),W$10,""))&amp;(IF(AND(VALUE($J3)&gt;0,VALUE($K3)=0),")",""))&amp;(IF(AND(VALUE($J3)&gt;0,VALUE($K3)&gt;0),"; ",""))&amp;(IF(VALUE($K3)&gt;0,(ROUND($K3,2)),""))&amp;(IF(VALUE($K3)&gt;0,"ha @ €",""))&amp;(IF(AND(VALUE($K3)&gt;0,$F3=0),"0","")&amp;IF(AND(VALUE($K3)&gt;0,$F3=1),"0","")&amp;IF(AND(VALUE($K3)&gt;0,$F3=2),"0","")&amp;IF(AND(VALUE($K3)&gt;0,$F3=3),"0","")&amp;IF(AND(VALUE($K3)&gt;0,$F3=4),X$4,"")&amp;IF(AND(VALUE($K3)&gt;0,$F3=5),X$5,"")&amp;IF(AND(VALUE($K3)&gt;0,$F3=6),X$6,"")&amp;IF(AND(VALUE($K3)&gt;0,$F3=7),X$7,"")&amp;IF(AND(VALUE($K3)&gt;0,$F3=8),X$8,"")&amp;IF(AND(VALUE($K3)&gt;0,$F3=9),X$9,"")&amp;IF(AND(VALUE($K3),$F3=10),X$10,""))&amp;(IF(AND(VALUE($K3)&gt;0,VALUE($L3)=0),")",""))&amp;(IF(AND(VALUE($K3)&gt;0,VALUE($L3)&gt;0),"; ",""))&amp;(IF(VALUE($L3)&gt;0,(ROUND($L3,2)),""))&amp;(IF(VALUE($L3)&gt;0,"ha @ €",""))&amp;(IF(AND(VALUE($L3)&gt;0,$F3=0),"0","")&amp;IF(AND(VALUE($L3)&gt;0,$F3=1),"0","")&amp;IF(AND(VALUE($L3)&gt;0,$F3=2),"0","")&amp;IF(AND(VALUE($L3)&gt;0,$F3=3),"0","")&amp;IF(AND(VALUE($L3)&gt;0,$F3=4),Y$4,"")&amp;IF(AND(VALUE($L3)&gt;0,$F3=5),Y$5,"")&amp;IF(AND(VALUE($L3)&gt;0,$F3=6),Y$6,"")&amp;IF(AND(VALUE($L3)&gt;0,$F3=7),Y$7,"")&amp;IF(AND(VALUE($L3)&gt;0,$F3=8),Y$8,"")&amp;IF(AND(VALUE($L3)&gt;0,$F3=9),Y$9,"")&amp;IF(AND(VALUE($L3),$F3=10),Y$10,""))&amp;IF(VALUE($L3)&gt;0,")","")</f>
        <v>€0 (9ha @ €0)</v>
      </c>
      <c r="S3" s="54">
        <f t="shared" ref="S3:S34" si="3">IF(D3="LIPP",(Q3*0.6),IF(D3="THM",(Q3*0.8),IF(D3="",Q3)))</f>
        <v>0</v>
      </c>
      <c r="T3" s="28">
        <v>70</v>
      </c>
      <c r="U3" s="36" t="s">
        <v>6</v>
      </c>
      <c r="V3" s="28">
        <v>0</v>
      </c>
      <c r="W3" s="28">
        <v>0</v>
      </c>
      <c r="X3" s="28">
        <v>0</v>
      </c>
      <c r="Y3" s="28"/>
    </row>
    <row r="4" spans="1:28" ht="16.5" thickTop="1" thickBot="1">
      <c r="A4" s="30"/>
      <c r="B4" s="31"/>
      <c r="C4" s="31"/>
      <c r="D4" s="31"/>
      <c r="E4" s="31"/>
      <c r="F4" s="32">
        <v>3</v>
      </c>
      <c r="G4" s="33">
        <v>7</v>
      </c>
      <c r="H4" s="34">
        <f>SUM($G$2:G4)</f>
        <v>16</v>
      </c>
      <c r="I4" s="35">
        <f t="shared" ref="I4:I34" si="4">IF(H4&lt;=30,G4,IF(H3&gt;30,0,30-H3))</f>
        <v>7</v>
      </c>
      <c r="J4" s="35" t="str">
        <f t="shared" ref="J4:J34" si="5">IF(H4&lt;=30,"0",IF(AND(H4&gt;70,H3&lt;=30),30,IF(AND(H4&gt;30,H4&lt;=70),H4-H3-I4,IF(H3&gt;70,0,70-H3))))</f>
        <v>0</v>
      </c>
      <c r="K4" s="35" t="str">
        <f t="shared" ref="K4:K34" si="6">IF(H4&lt;=70,"0",IF(H3&gt;70,H4-H3,H4-70))</f>
        <v>0</v>
      </c>
      <c r="L4" s="35"/>
      <c r="M4" s="35" t="str">
        <f t="shared" si="0"/>
        <v>0</v>
      </c>
      <c r="N4" s="35" t="str">
        <f t="shared" si="0"/>
        <v>0</v>
      </c>
      <c r="O4" s="35" t="str">
        <f t="shared" si="0"/>
        <v>0</v>
      </c>
      <c r="P4" s="35">
        <v>0</v>
      </c>
      <c r="Q4" s="52">
        <f t="shared" si="1"/>
        <v>0</v>
      </c>
      <c r="R4" s="53" t="str">
        <f t="shared" si="2"/>
        <v>€0 (7ha @ €0)</v>
      </c>
      <c r="S4" s="54">
        <f t="shared" si="3"/>
        <v>0</v>
      </c>
      <c r="T4" s="28"/>
      <c r="U4" s="28">
        <v>4</v>
      </c>
      <c r="V4" s="28">
        <v>68</v>
      </c>
      <c r="W4" s="28">
        <v>15</v>
      </c>
      <c r="X4" s="28">
        <v>5</v>
      </c>
      <c r="Y4" s="28"/>
    </row>
    <row r="5" spans="1:28" ht="16.5" thickTop="1" thickBot="1">
      <c r="A5" s="30"/>
      <c r="B5" s="31"/>
      <c r="C5" s="31"/>
      <c r="D5" s="31"/>
      <c r="E5" s="31"/>
      <c r="F5" s="32">
        <v>7</v>
      </c>
      <c r="G5" s="33">
        <v>4</v>
      </c>
      <c r="H5" s="34">
        <f>SUM($G$2:G5)</f>
        <v>20</v>
      </c>
      <c r="I5" s="35">
        <f t="shared" si="4"/>
        <v>4</v>
      </c>
      <c r="J5" s="35" t="str">
        <f t="shared" si="5"/>
        <v>0</v>
      </c>
      <c r="K5" s="35" t="str">
        <f t="shared" si="6"/>
        <v>0</v>
      </c>
      <c r="L5" s="35"/>
      <c r="M5" s="35">
        <f t="shared" si="0"/>
        <v>540</v>
      </c>
      <c r="N5" s="35">
        <f t="shared" si="0"/>
        <v>0</v>
      </c>
      <c r="O5" s="35">
        <f t="shared" si="0"/>
        <v>0</v>
      </c>
      <c r="P5" s="35">
        <f t="shared" si="0"/>
        <v>0</v>
      </c>
      <c r="Q5" s="52">
        <f t="shared" si="1"/>
        <v>540</v>
      </c>
      <c r="R5" s="53" t="str">
        <f t="shared" si="2"/>
        <v>€540 (4ha @ €135)</v>
      </c>
      <c r="S5" s="54">
        <f t="shared" si="3"/>
        <v>540</v>
      </c>
      <c r="U5" s="28">
        <v>5</v>
      </c>
      <c r="V5" s="28">
        <v>79</v>
      </c>
      <c r="W5" s="28">
        <v>18</v>
      </c>
      <c r="X5" s="28">
        <v>6</v>
      </c>
      <c r="Y5" s="28"/>
    </row>
    <row r="6" spans="1:28" ht="16.5" thickTop="1" thickBot="1">
      <c r="A6" s="30"/>
      <c r="B6" s="31"/>
      <c r="C6" s="31"/>
      <c r="D6" s="31"/>
      <c r="E6" s="37"/>
      <c r="F6" s="32">
        <v>8</v>
      </c>
      <c r="G6" s="33">
        <v>7</v>
      </c>
      <c r="H6" s="34">
        <f>SUM($G$2:G6)</f>
        <v>27</v>
      </c>
      <c r="I6" s="35">
        <f t="shared" si="4"/>
        <v>7</v>
      </c>
      <c r="J6" s="35" t="str">
        <f t="shared" si="5"/>
        <v>0</v>
      </c>
      <c r="K6" s="35" t="str">
        <f t="shared" si="6"/>
        <v>0</v>
      </c>
      <c r="L6" s="35"/>
      <c r="M6" s="35">
        <f t="shared" si="0"/>
        <v>1260</v>
      </c>
      <c r="N6" s="35">
        <f t="shared" si="0"/>
        <v>0</v>
      </c>
      <c r="O6" s="35">
        <f t="shared" si="0"/>
        <v>0</v>
      </c>
      <c r="P6" s="35">
        <f t="shared" si="0"/>
        <v>0</v>
      </c>
      <c r="Q6" s="52">
        <f t="shared" si="1"/>
        <v>1260</v>
      </c>
      <c r="R6" s="53" t="str">
        <f t="shared" si="2"/>
        <v>€1260 (7ha @ €180)</v>
      </c>
      <c r="S6" s="54">
        <f t="shared" si="3"/>
        <v>1260</v>
      </c>
      <c r="U6" s="28">
        <v>6</v>
      </c>
      <c r="V6" s="28">
        <v>90</v>
      </c>
      <c r="W6" s="28">
        <v>20</v>
      </c>
      <c r="X6" s="28">
        <v>7</v>
      </c>
      <c r="Y6" s="28"/>
    </row>
    <row r="7" spans="1:28" ht="16.5" thickTop="1" thickBot="1">
      <c r="A7" s="30"/>
      <c r="B7" s="31"/>
      <c r="C7" s="31"/>
      <c r="D7" s="31"/>
      <c r="E7" s="31"/>
      <c r="F7" s="32"/>
      <c r="G7" s="33"/>
      <c r="H7" s="34">
        <f>SUM($G$2:G7)</f>
        <v>27</v>
      </c>
      <c r="I7" s="35">
        <f t="shared" si="4"/>
        <v>0</v>
      </c>
      <c r="J7" s="35" t="str">
        <f t="shared" si="5"/>
        <v>0</v>
      </c>
      <c r="K7" s="35" t="str">
        <f t="shared" si="6"/>
        <v>0</v>
      </c>
      <c r="L7" s="35"/>
      <c r="M7" s="35" t="str">
        <f t="shared" si="0"/>
        <v>0</v>
      </c>
      <c r="N7" s="35" t="str">
        <f t="shared" si="0"/>
        <v>0</v>
      </c>
      <c r="O7" s="35" t="str">
        <f>IF($F7=0,"0",IF($F7=1,"0",IF($F7=2,"0",IF($F7=3,"0",IF($F7=4,K7*X$4,IF($F7=5,K7*X$5,IF($F7=6,K7*X$6,IF($F7=7,K7*X$7,IF($F7=8,K7*X$8,IF($F7=9,K7*X$9,IF($F7=10,K7*X$10)))))))))))</f>
        <v>0</v>
      </c>
      <c r="P7" s="35" t="str">
        <f t="shared" si="0"/>
        <v>0</v>
      </c>
      <c r="Q7" s="52">
        <f t="shared" si="1"/>
        <v>0</v>
      </c>
      <c r="R7" s="53" t="str">
        <f t="shared" si="2"/>
        <v>€0</v>
      </c>
      <c r="S7" s="54">
        <f t="shared" si="3"/>
        <v>0</v>
      </c>
      <c r="U7" s="28">
        <v>7</v>
      </c>
      <c r="V7" s="28">
        <v>135</v>
      </c>
      <c r="W7" s="28">
        <v>30</v>
      </c>
      <c r="X7" s="28">
        <v>10</v>
      </c>
      <c r="Y7" s="28"/>
    </row>
    <row r="8" spans="1:28" ht="16.5" thickTop="1" thickBot="1">
      <c r="A8" s="30"/>
      <c r="B8" s="31"/>
      <c r="C8" s="31"/>
      <c r="D8" s="31"/>
      <c r="E8" s="31"/>
      <c r="F8" s="32"/>
      <c r="G8" s="33"/>
      <c r="H8" s="34">
        <f>SUM($G$2:G8)</f>
        <v>27</v>
      </c>
      <c r="I8" s="35">
        <f t="shared" si="4"/>
        <v>0</v>
      </c>
      <c r="J8" s="35" t="str">
        <f t="shared" si="5"/>
        <v>0</v>
      </c>
      <c r="K8" s="35" t="str">
        <f t="shared" si="6"/>
        <v>0</v>
      </c>
      <c r="L8" s="35"/>
      <c r="M8" s="35" t="str">
        <f t="shared" si="0"/>
        <v>0</v>
      </c>
      <c r="N8" s="35" t="str">
        <f t="shared" si="0"/>
        <v>0</v>
      </c>
      <c r="O8" s="35" t="str">
        <f t="shared" si="0"/>
        <v>0</v>
      </c>
      <c r="P8" s="35" t="str">
        <f t="shared" si="0"/>
        <v>0</v>
      </c>
      <c r="Q8" s="52">
        <f t="shared" si="1"/>
        <v>0</v>
      </c>
      <c r="R8" s="55" t="str">
        <f t="shared" si="2"/>
        <v>€0</v>
      </c>
      <c r="S8" s="54">
        <f t="shared" si="3"/>
        <v>0</v>
      </c>
      <c r="U8" s="28">
        <v>8</v>
      </c>
      <c r="V8" s="28">
        <v>180</v>
      </c>
      <c r="W8" s="28">
        <v>40</v>
      </c>
      <c r="X8" s="28">
        <v>14</v>
      </c>
      <c r="Y8" s="28"/>
    </row>
    <row r="9" spans="1:28" ht="16.5" thickTop="1" thickBot="1">
      <c r="A9" s="30"/>
      <c r="B9" s="31"/>
      <c r="C9" s="31"/>
      <c r="D9" s="31"/>
      <c r="E9" s="31"/>
      <c r="F9" s="32"/>
      <c r="G9" s="33"/>
      <c r="H9" s="34">
        <f>SUM($G$2:G9)</f>
        <v>27</v>
      </c>
      <c r="I9" s="35">
        <f t="shared" si="4"/>
        <v>0</v>
      </c>
      <c r="J9" s="35" t="str">
        <f t="shared" si="5"/>
        <v>0</v>
      </c>
      <c r="K9" s="35" t="str">
        <f t="shared" si="6"/>
        <v>0</v>
      </c>
      <c r="L9" s="35"/>
      <c r="M9" s="35" t="str">
        <f t="shared" si="0"/>
        <v>0</v>
      </c>
      <c r="N9" s="35" t="str">
        <f t="shared" si="0"/>
        <v>0</v>
      </c>
      <c r="O9" s="35" t="str">
        <f t="shared" si="0"/>
        <v>0</v>
      </c>
      <c r="P9" s="35" t="str">
        <f t="shared" si="0"/>
        <v>0</v>
      </c>
      <c r="Q9" s="52">
        <f t="shared" si="1"/>
        <v>0</v>
      </c>
      <c r="R9" s="53" t="str">
        <f t="shared" si="2"/>
        <v>€0</v>
      </c>
      <c r="S9" s="54">
        <f t="shared" si="3"/>
        <v>0</v>
      </c>
      <c r="U9" s="28">
        <v>9</v>
      </c>
      <c r="V9" s="28">
        <v>203</v>
      </c>
      <c r="W9" s="28">
        <v>45</v>
      </c>
      <c r="X9" s="28">
        <v>15</v>
      </c>
      <c r="Y9" s="28"/>
    </row>
    <row r="10" spans="1:28" ht="16.5" thickTop="1" thickBot="1">
      <c r="A10" s="30"/>
      <c r="B10" s="31"/>
      <c r="C10" s="31"/>
      <c r="D10" s="31"/>
      <c r="E10" s="31"/>
      <c r="F10" s="32"/>
      <c r="G10" s="33"/>
      <c r="H10" s="34">
        <f>SUM($G$2:G10)</f>
        <v>27</v>
      </c>
      <c r="I10" s="35">
        <f t="shared" si="4"/>
        <v>0</v>
      </c>
      <c r="J10" s="35" t="str">
        <f t="shared" si="5"/>
        <v>0</v>
      </c>
      <c r="K10" s="35" t="str">
        <f t="shared" si="6"/>
        <v>0</v>
      </c>
      <c r="L10" s="35"/>
      <c r="M10" s="35" t="str">
        <f t="shared" si="0"/>
        <v>0</v>
      </c>
      <c r="N10" s="35" t="str">
        <f t="shared" si="0"/>
        <v>0</v>
      </c>
      <c r="O10" s="35" t="str">
        <f t="shared" si="0"/>
        <v>0</v>
      </c>
      <c r="P10" s="35" t="str">
        <f t="shared" si="0"/>
        <v>0</v>
      </c>
      <c r="Q10" s="52">
        <f t="shared" si="1"/>
        <v>0</v>
      </c>
      <c r="R10" s="53" t="str">
        <f t="shared" si="2"/>
        <v>€0</v>
      </c>
      <c r="S10" s="54">
        <f t="shared" si="3"/>
        <v>0</v>
      </c>
      <c r="U10" s="28">
        <v>10</v>
      </c>
      <c r="V10" s="28">
        <v>225</v>
      </c>
      <c r="W10" s="28">
        <v>50</v>
      </c>
      <c r="X10" s="28">
        <v>17</v>
      </c>
      <c r="Y10" s="28"/>
    </row>
    <row r="11" spans="1:28" ht="15.75" thickTop="1">
      <c r="A11" s="30"/>
      <c r="B11" s="31"/>
      <c r="C11" s="31"/>
      <c r="D11" s="31"/>
      <c r="E11" s="31"/>
      <c r="F11" s="32"/>
      <c r="G11" s="33"/>
      <c r="H11" s="34">
        <f>SUM($G$2:G11)</f>
        <v>27</v>
      </c>
      <c r="I11" s="35">
        <f t="shared" si="4"/>
        <v>0</v>
      </c>
      <c r="J11" s="35" t="str">
        <f t="shared" si="5"/>
        <v>0</v>
      </c>
      <c r="K11" s="35" t="str">
        <f t="shared" si="6"/>
        <v>0</v>
      </c>
      <c r="L11" s="35"/>
      <c r="M11" s="35" t="str">
        <f t="shared" si="0"/>
        <v>0</v>
      </c>
      <c r="N11" s="35" t="str">
        <f t="shared" si="0"/>
        <v>0</v>
      </c>
      <c r="O11" s="35" t="str">
        <f t="shared" si="0"/>
        <v>0</v>
      </c>
      <c r="P11" s="35" t="str">
        <f t="shared" si="0"/>
        <v>0</v>
      </c>
      <c r="Q11" s="52">
        <f t="shared" si="1"/>
        <v>0</v>
      </c>
      <c r="R11" s="53" t="str">
        <f t="shared" si="2"/>
        <v>€0</v>
      </c>
      <c r="S11" s="54">
        <f t="shared" si="3"/>
        <v>0</v>
      </c>
      <c r="AA11" s="29">
        <v>0</v>
      </c>
      <c r="AB11" s="29">
        <v>0</v>
      </c>
    </row>
    <row r="12" spans="1:28">
      <c r="A12" s="30"/>
      <c r="B12" s="31"/>
      <c r="C12" s="31"/>
      <c r="D12" s="31"/>
      <c r="E12" s="31"/>
      <c r="F12" s="32"/>
      <c r="G12" s="33"/>
      <c r="H12" s="34">
        <f>SUM($G$2:G12)</f>
        <v>27</v>
      </c>
      <c r="I12" s="35">
        <f t="shared" si="4"/>
        <v>0</v>
      </c>
      <c r="J12" s="35" t="str">
        <f t="shared" si="5"/>
        <v>0</v>
      </c>
      <c r="K12" s="35" t="str">
        <f t="shared" si="6"/>
        <v>0</v>
      </c>
      <c r="L12" s="35"/>
      <c r="M12" s="35" t="str">
        <f t="shared" si="0"/>
        <v>0</v>
      </c>
      <c r="N12" s="35" t="str">
        <f t="shared" si="0"/>
        <v>0</v>
      </c>
      <c r="O12" s="35" t="str">
        <f t="shared" si="0"/>
        <v>0</v>
      </c>
      <c r="P12" s="35" t="str">
        <f t="shared" si="0"/>
        <v>0</v>
      </c>
      <c r="Q12" s="52">
        <f t="shared" si="1"/>
        <v>0</v>
      </c>
      <c r="R12" s="53" t="str">
        <f t="shared" si="2"/>
        <v>€0</v>
      </c>
      <c r="S12" s="54">
        <f t="shared" si="3"/>
        <v>0</v>
      </c>
      <c r="AA12" s="29">
        <v>1</v>
      </c>
      <c r="AB12" s="29">
        <v>0</v>
      </c>
    </row>
    <row r="13" spans="1:28">
      <c r="A13" s="30"/>
      <c r="B13" s="31"/>
      <c r="C13" s="31"/>
      <c r="D13" s="31"/>
      <c r="E13" s="31"/>
      <c r="F13" s="32"/>
      <c r="G13" s="33"/>
      <c r="H13" s="34">
        <f>SUM($G$2:G13)</f>
        <v>27</v>
      </c>
      <c r="I13" s="35">
        <f t="shared" si="4"/>
        <v>0</v>
      </c>
      <c r="J13" s="35" t="str">
        <f t="shared" si="5"/>
        <v>0</v>
      </c>
      <c r="K13" s="35" t="str">
        <f t="shared" si="6"/>
        <v>0</v>
      </c>
      <c r="L13" s="35"/>
      <c r="M13" s="35" t="str">
        <f t="shared" si="0"/>
        <v>0</v>
      </c>
      <c r="N13" s="35" t="str">
        <f t="shared" si="0"/>
        <v>0</v>
      </c>
      <c r="O13" s="35" t="str">
        <f t="shared" si="0"/>
        <v>0</v>
      </c>
      <c r="P13" s="35" t="str">
        <f t="shared" si="0"/>
        <v>0</v>
      </c>
      <c r="Q13" s="52">
        <f t="shared" si="1"/>
        <v>0</v>
      </c>
      <c r="R13" s="53" t="str">
        <f t="shared" si="2"/>
        <v>€0</v>
      </c>
      <c r="S13" s="54">
        <f t="shared" si="3"/>
        <v>0</v>
      </c>
      <c r="AA13" s="29">
        <v>2</v>
      </c>
      <c r="AB13" s="29">
        <v>0</v>
      </c>
    </row>
    <row r="14" spans="1:28">
      <c r="A14" s="30"/>
      <c r="B14" s="31"/>
      <c r="C14" s="31"/>
      <c r="D14" s="31"/>
      <c r="E14" s="31"/>
      <c r="F14" s="32"/>
      <c r="G14" s="33"/>
      <c r="H14" s="34">
        <f>SUM($G$2:G14)</f>
        <v>27</v>
      </c>
      <c r="I14" s="35">
        <f t="shared" si="4"/>
        <v>0</v>
      </c>
      <c r="J14" s="35" t="str">
        <f t="shared" si="5"/>
        <v>0</v>
      </c>
      <c r="K14" s="35" t="str">
        <f t="shared" si="6"/>
        <v>0</v>
      </c>
      <c r="L14" s="35"/>
      <c r="M14" s="35" t="str">
        <f t="shared" si="0"/>
        <v>0</v>
      </c>
      <c r="N14" s="35" t="str">
        <f t="shared" si="0"/>
        <v>0</v>
      </c>
      <c r="O14" s="35" t="str">
        <f t="shared" si="0"/>
        <v>0</v>
      </c>
      <c r="P14" s="35" t="str">
        <f t="shared" si="0"/>
        <v>0</v>
      </c>
      <c r="Q14" s="52">
        <f t="shared" si="1"/>
        <v>0</v>
      </c>
      <c r="R14" s="53" t="str">
        <f t="shared" si="2"/>
        <v>€0</v>
      </c>
      <c r="S14" s="54">
        <f t="shared" si="3"/>
        <v>0</v>
      </c>
      <c r="AA14" s="29">
        <v>3</v>
      </c>
      <c r="AB14" s="29">
        <v>0</v>
      </c>
    </row>
    <row r="15" spans="1:28">
      <c r="A15" s="30"/>
      <c r="B15" s="31"/>
      <c r="C15" s="31"/>
      <c r="D15" s="31"/>
      <c r="E15" s="31"/>
      <c r="F15" s="32"/>
      <c r="G15" s="33"/>
      <c r="H15" s="34">
        <f>SUM($G$2:G15)</f>
        <v>27</v>
      </c>
      <c r="I15" s="35">
        <f t="shared" si="4"/>
        <v>0</v>
      </c>
      <c r="J15" s="35" t="str">
        <f t="shared" si="5"/>
        <v>0</v>
      </c>
      <c r="K15" s="35" t="str">
        <f t="shared" si="6"/>
        <v>0</v>
      </c>
      <c r="L15" s="35"/>
      <c r="M15" s="35" t="str">
        <f t="shared" si="0"/>
        <v>0</v>
      </c>
      <c r="N15" s="35" t="str">
        <f t="shared" si="0"/>
        <v>0</v>
      </c>
      <c r="O15" s="35" t="str">
        <f t="shared" si="0"/>
        <v>0</v>
      </c>
      <c r="P15" s="35" t="str">
        <f t="shared" si="0"/>
        <v>0</v>
      </c>
      <c r="Q15" s="52">
        <f t="shared" si="1"/>
        <v>0</v>
      </c>
      <c r="R15" s="53" t="str">
        <f t="shared" si="2"/>
        <v>€0</v>
      </c>
      <c r="S15" s="54">
        <f t="shared" si="3"/>
        <v>0</v>
      </c>
      <c r="AA15" s="29">
        <v>4</v>
      </c>
      <c r="AB15" s="29">
        <v>68</v>
      </c>
    </row>
    <row r="16" spans="1:28">
      <c r="A16" s="30"/>
      <c r="B16" s="31"/>
      <c r="C16" s="31"/>
      <c r="D16" s="31"/>
      <c r="E16" s="31"/>
      <c r="F16" s="32"/>
      <c r="G16" s="33"/>
      <c r="H16" s="34">
        <f>SUM($G$2:G16)</f>
        <v>27</v>
      </c>
      <c r="I16" s="35">
        <f t="shared" si="4"/>
        <v>0</v>
      </c>
      <c r="J16" s="35" t="str">
        <f t="shared" si="5"/>
        <v>0</v>
      </c>
      <c r="K16" s="35" t="str">
        <f t="shared" si="6"/>
        <v>0</v>
      </c>
      <c r="L16" s="35"/>
      <c r="M16" s="35" t="str">
        <f t="shared" si="0"/>
        <v>0</v>
      </c>
      <c r="N16" s="35" t="str">
        <f t="shared" si="0"/>
        <v>0</v>
      </c>
      <c r="O16" s="35" t="str">
        <f t="shared" si="0"/>
        <v>0</v>
      </c>
      <c r="P16" s="35" t="str">
        <f t="shared" si="0"/>
        <v>0</v>
      </c>
      <c r="Q16" s="52">
        <f t="shared" si="1"/>
        <v>0</v>
      </c>
      <c r="R16" s="53" t="str">
        <f t="shared" si="2"/>
        <v>€0</v>
      </c>
      <c r="S16" s="54">
        <f t="shared" si="3"/>
        <v>0</v>
      </c>
      <c r="AA16" s="29">
        <v>5</v>
      </c>
      <c r="AB16" s="29">
        <v>79</v>
      </c>
    </row>
    <row r="17" spans="1:28">
      <c r="A17" s="30"/>
      <c r="B17" s="31"/>
      <c r="C17" s="31"/>
      <c r="D17" s="31"/>
      <c r="E17" s="31"/>
      <c r="F17" s="32"/>
      <c r="G17" s="33"/>
      <c r="H17" s="34">
        <f>SUM($G$2:G17)</f>
        <v>27</v>
      </c>
      <c r="I17" s="35">
        <f t="shared" si="4"/>
        <v>0</v>
      </c>
      <c r="J17" s="35" t="str">
        <f t="shared" si="5"/>
        <v>0</v>
      </c>
      <c r="K17" s="35" t="str">
        <f t="shared" si="6"/>
        <v>0</v>
      </c>
      <c r="L17" s="35"/>
      <c r="M17" s="35" t="str">
        <f t="shared" si="0"/>
        <v>0</v>
      </c>
      <c r="N17" s="35" t="str">
        <f t="shared" si="0"/>
        <v>0</v>
      </c>
      <c r="O17" s="35" t="str">
        <f t="shared" si="0"/>
        <v>0</v>
      </c>
      <c r="P17" s="35" t="str">
        <f t="shared" si="0"/>
        <v>0</v>
      </c>
      <c r="Q17" s="52">
        <f t="shared" si="1"/>
        <v>0</v>
      </c>
      <c r="R17" s="53" t="str">
        <f t="shared" si="2"/>
        <v>€0</v>
      </c>
      <c r="S17" s="54">
        <f t="shared" si="3"/>
        <v>0</v>
      </c>
      <c r="AA17" s="29">
        <v>6</v>
      </c>
      <c r="AB17" s="29">
        <v>90</v>
      </c>
    </row>
    <row r="18" spans="1:28">
      <c r="A18" s="30"/>
      <c r="B18" s="31"/>
      <c r="C18" s="31"/>
      <c r="D18" s="31"/>
      <c r="E18" s="31"/>
      <c r="F18" s="32"/>
      <c r="G18" s="33"/>
      <c r="H18" s="34">
        <f>SUM($G$2:G18)</f>
        <v>27</v>
      </c>
      <c r="I18" s="35">
        <f t="shared" si="4"/>
        <v>0</v>
      </c>
      <c r="J18" s="35" t="str">
        <f t="shared" si="5"/>
        <v>0</v>
      </c>
      <c r="K18" s="35" t="str">
        <f t="shared" si="6"/>
        <v>0</v>
      </c>
      <c r="L18" s="35"/>
      <c r="M18" s="35" t="str">
        <f t="shared" si="0"/>
        <v>0</v>
      </c>
      <c r="N18" s="35" t="str">
        <f t="shared" si="0"/>
        <v>0</v>
      </c>
      <c r="O18" s="35" t="str">
        <f t="shared" si="0"/>
        <v>0</v>
      </c>
      <c r="P18" s="35" t="str">
        <f t="shared" si="0"/>
        <v>0</v>
      </c>
      <c r="Q18" s="52">
        <f t="shared" si="1"/>
        <v>0</v>
      </c>
      <c r="R18" s="53" t="str">
        <f t="shared" si="2"/>
        <v>€0</v>
      </c>
      <c r="S18" s="54">
        <f t="shared" si="3"/>
        <v>0</v>
      </c>
      <c r="AA18" s="29">
        <v>7</v>
      </c>
      <c r="AB18" s="29">
        <v>135</v>
      </c>
    </row>
    <row r="19" spans="1:28">
      <c r="A19" s="30"/>
      <c r="B19" s="31"/>
      <c r="C19" s="31"/>
      <c r="D19" s="31"/>
      <c r="E19" s="31"/>
      <c r="F19" s="32"/>
      <c r="G19" s="33"/>
      <c r="H19" s="34">
        <f>SUM($G$2:G19)</f>
        <v>27</v>
      </c>
      <c r="I19" s="35">
        <f t="shared" si="4"/>
        <v>0</v>
      </c>
      <c r="J19" s="35" t="str">
        <f t="shared" si="5"/>
        <v>0</v>
      </c>
      <c r="K19" s="35" t="str">
        <f t="shared" si="6"/>
        <v>0</v>
      </c>
      <c r="L19" s="35"/>
      <c r="M19" s="35" t="str">
        <f t="shared" si="0"/>
        <v>0</v>
      </c>
      <c r="N19" s="35" t="str">
        <f t="shared" si="0"/>
        <v>0</v>
      </c>
      <c r="O19" s="35" t="str">
        <f t="shared" si="0"/>
        <v>0</v>
      </c>
      <c r="P19" s="35" t="str">
        <f t="shared" si="0"/>
        <v>0</v>
      </c>
      <c r="Q19" s="52">
        <f t="shared" si="1"/>
        <v>0</v>
      </c>
      <c r="R19" s="53" t="str">
        <f t="shared" si="2"/>
        <v>€0</v>
      </c>
      <c r="S19" s="54">
        <f t="shared" si="3"/>
        <v>0</v>
      </c>
      <c r="AA19" s="29">
        <v>8</v>
      </c>
      <c r="AB19" s="29">
        <v>180</v>
      </c>
    </row>
    <row r="20" spans="1:28">
      <c r="A20" s="30"/>
      <c r="B20" s="31"/>
      <c r="C20" s="31"/>
      <c r="D20" s="31"/>
      <c r="E20" s="31"/>
      <c r="F20" s="32"/>
      <c r="G20" s="33"/>
      <c r="H20" s="34">
        <f>SUM($G$2:G20)</f>
        <v>27</v>
      </c>
      <c r="I20" s="35">
        <f t="shared" si="4"/>
        <v>0</v>
      </c>
      <c r="J20" s="35" t="str">
        <f t="shared" si="5"/>
        <v>0</v>
      </c>
      <c r="K20" s="35" t="str">
        <f t="shared" si="6"/>
        <v>0</v>
      </c>
      <c r="L20" s="35"/>
      <c r="M20" s="35" t="str">
        <f t="shared" si="0"/>
        <v>0</v>
      </c>
      <c r="N20" s="35" t="str">
        <f t="shared" si="0"/>
        <v>0</v>
      </c>
      <c r="O20" s="35" t="str">
        <f t="shared" si="0"/>
        <v>0</v>
      </c>
      <c r="P20" s="35" t="str">
        <f t="shared" si="0"/>
        <v>0</v>
      </c>
      <c r="Q20" s="52">
        <f t="shared" si="1"/>
        <v>0</v>
      </c>
      <c r="R20" s="53" t="str">
        <f t="shared" si="2"/>
        <v>€0</v>
      </c>
      <c r="S20" s="54">
        <f t="shared" si="3"/>
        <v>0</v>
      </c>
      <c r="AA20" s="29">
        <v>9</v>
      </c>
      <c r="AB20" s="29">
        <v>203</v>
      </c>
    </row>
    <row r="21" spans="1:28">
      <c r="A21" s="30"/>
      <c r="B21" s="31"/>
      <c r="C21" s="31"/>
      <c r="D21" s="31"/>
      <c r="E21" s="31"/>
      <c r="F21" s="32"/>
      <c r="G21" s="33"/>
      <c r="H21" s="34">
        <f>SUM($G$2:G21)</f>
        <v>27</v>
      </c>
      <c r="I21" s="35">
        <f t="shared" si="4"/>
        <v>0</v>
      </c>
      <c r="J21" s="35" t="str">
        <f t="shared" si="5"/>
        <v>0</v>
      </c>
      <c r="K21" s="35" t="str">
        <f t="shared" si="6"/>
        <v>0</v>
      </c>
      <c r="L21" s="35"/>
      <c r="M21" s="35" t="str">
        <f t="shared" si="0"/>
        <v>0</v>
      </c>
      <c r="N21" s="35" t="str">
        <f t="shared" si="0"/>
        <v>0</v>
      </c>
      <c r="O21" s="35" t="str">
        <f t="shared" si="0"/>
        <v>0</v>
      </c>
      <c r="P21" s="35" t="str">
        <f t="shared" si="0"/>
        <v>0</v>
      </c>
      <c r="Q21" s="52">
        <f t="shared" si="1"/>
        <v>0</v>
      </c>
      <c r="R21" s="53" t="str">
        <f t="shared" si="2"/>
        <v>€0</v>
      </c>
      <c r="S21" s="54">
        <f t="shared" si="3"/>
        <v>0</v>
      </c>
      <c r="AA21" s="29">
        <v>10</v>
      </c>
      <c r="AB21" s="29">
        <v>225</v>
      </c>
    </row>
    <row r="22" spans="1:28">
      <c r="A22" s="30"/>
      <c r="B22" s="31"/>
      <c r="C22" s="31"/>
      <c r="D22" s="31"/>
      <c r="E22" s="31"/>
      <c r="F22" s="32"/>
      <c r="G22" s="33"/>
      <c r="H22" s="34">
        <f>SUM($G$2:G22)</f>
        <v>27</v>
      </c>
      <c r="I22" s="35">
        <f t="shared" si="4"/>
        <v>0</v>
      </c>
      <c r="J22" s="35" t="str">
        <f t="shared" si="5"/>
        <v>0</v>
      </c>
      <c r="K22" s="35" t="str">
        <f t="shared" si="6"/>
        <v>0</v>
      </c>
      <c r="L22" s="35"/>
      <c r="M22" s="35" t="str">
        <f t="shared" si="0"/>
        <v>0</v>
      </c>
      <c r="N22" s="35" t="str">
        <f t="shared" si="0"/>
        <v>0</v>
      </c>
      <c r="O22" s="35" t="str">
        <f t="shared" si="0"/>
        <v>0</v>
      </c>
      <c r="P22" s="35" t="str">
        <f t="shared" si="0"/>
        <v>0</v>
      </c>
      <c r="Q22" s="52">
        <f t="shared" si="1"/>
        <v>0</v>
      </c>
      <c r="R22" s="53" t="str">
        <f t="shared" si="2"/>
        <v>€0</v>
      </c>
      <c r="S22" s="54">
        <f t="shared" si="3"/>
        <v>0</v>
      </c>
    </row>
    <row r="23" spans="1:28">
      <c r="A23" s="30"/>
      <c r="B23" s="31"/>
      <c r="C23" s="31"/>
      <c r="D23" s="31"/>
      <c r="E23" s="31"/>
      <c r="F23" s="32"/>
      <c r="G23" s="33"/>
      <c r="H23" s="34">
        <f>SUM($G$2:G23)</f>
        <v>27</v>
      </c>
      <c r="I23" s="35">
        <f t="shared" si="4"/>
        <v>0</v>
      </c>
      <c r="J23" s="35" t="str">
        <f t="shared" si="5"/>
        <v>0</v>
      </c>
      <c r="K23" s="35" t="str">
        <f t="shared" si="6"/>
        <v>0</v>
      </c>
      <c r="L23" s="35"/>
      <c r="M23" s="35" t="str">
        <f t="shared" si="0"/>
        <v>0</v>
      </c>
      <c r="N23" s="35" t="str">
        <f t="shared" si="0"/>
        <v>0</v>
      </c>
      <c r="O23" s="35" t="str">
        <f t="shared" si="0"/>
        <v>0</v>
      </c>
      <c r="P23" s="35" t="str">
        <f t="shared" si="0"/>
        <v>0</v>
      </c>
      <c r="Q23" s="52">
        <f t="shared" si="1"/>
        <v>0</v>
      </c>
      <c r="R23" s="53" t="str">
        <f t="shared" si="2"/>
        <v>€0</v>
      </c>
      <c r="S23" s="54">
        <f t="shared" si="3"/>
        <v>0</v>
      </c>
    </row>
    <row r="24" spans="1:28">
      <c r="A24" s="30"/>
      <c r="B24" s="31"/>
      <c r="C24" s="31"/>
      <c r="D24" s="31"/>
      <c r="E24" s="31"/>
      <c r="F24" s="32"/>
      <c r="G24" s="33"/>
      <c r="H24" s="34">
        <f>SUM($G$2:G24)</f>
        <v>27</v>
      </c>
      <c r="I24" s="35">
        <f t="shared" si="4"/>
        <v>0</v>
      </c>
      <c r="J24" s="35" t="str">
        <f t="shared" si="5"/>
        <v>0</v>
      </c>
      <c r="K24" s="35" t="str">
        <f t="shared" si="6"/>
        <v>0</v>
      </c>
      <c r="L24" s="35"/>
      <c r="M24" s="35" t="str">
        <f t="shared" si="0"/>
        <v>0</v>
      </c>
      <c r="N24" s="35" t="str">
        <f t="shared" si="0"/>
        <v>0</v>
      </c>
      <c r="O24" s="35" t="str">
        <f t="shared" si="0"/>
        <v>0</v>
      </c>
      <c r="P24" s="35" t="str">
        <f t="shared" si="0"/>
        <v>0</v>
      </c>
      <c r="Q24" s="52">
        <f t="shared" si="1"/>
        <v>0</v>
      </c>
      <c r="R24" s="53" t="str">
        <f t="shared" si="2"/>
        <v>€0</v>
      </c>
      <c r="S24" s="54">
        <f t="shared" si="3"/>
        <v>0</v>
      </c>
    </row>
    <row r="25" spans="1:28">
      <c r="A25" s="30"/>
      <c r="B25" s="31"/>
      <c r="C25" s="31"/>
      <c r="D25" s="31"/>
      <c r="E25" s="31"/>
      <c r="F25" s="32"/>
      <c r="G25" s="33"/>
      <c r="H25" s="34">
        <f>SUM($G$2:G25)</f>
        <v>27</v>
      </c>
      <c r="I25" s="35">
        <f t="shared" si="4"/>
        <v>0</v>
      </c>
      <c r="J25" s="35" t="str">
        <f t="shared" si="5"/>
        <v>0</v>
      </c>
      <c r="K25" s="35" t="str">
        <f t="shared" si="6"/>
        <v>0</v>
      </c>
      <c r="L25" s="35"/>
      <c r="M25" s="35" t="str">
        <f t="shared" si="0"/>
        <v>0</v>
      </c>
      <c r="N25" s="35" t="str">
        <f t="shared" si="0"/>
        <v>0</v>
      </c>
      <c r="O25" s="35" t="str">
        <f t="shared" si="0"/>
        <v>0</v>
      </c>
      <c r="P25" s="35" t="str">
        <f t="shared" si="0"/>
        <v>0</v>
      </c>
      <c r="Q25" s="52">
        <f t="shared" si="1"/>
        <v>0</v>
      </c>
      <c r="R25" s="53" t="str">
        <f t="shared" si="2"/>
        <v>€0</v>
      </c>
      <c r="S25" s="54">
        <f t="shared" si="3"/>
        <v>0</v>
      </c>
    </row>
    <row r="26" spans="1:28">
      <c r="A26" s="30"/>
      <c r="B26" s="31"/>
      <c r="C26" s="31"/>
      <c r="D26" s="31"/>
      <c r="E26" s="31"/>
      <c r="F26" s="32"/>
      <c r="G26" s="33"/>
      <c r="H26" s="34">
        <f>SUM($G$2:G26)</f>
        <v>27</v>
      </c>
      <c r="I26" s="35">
        <f t="shared" si="4"/>
        <v>0</v>
      </c>
      <c r="J26" s="35" t="str">
        <f t="shared" si="5"/>
        <v>0</v>
      </c>
      <c r="K26" s="35" t="str">
        <f t="shared" si="6"/>
        <v>0</v>
      </c>
      <c r="L26" s="35"/>
      <c r="M26" s="35" t="str">
        <f t="shared" si="0"/>
        <v>0</v>
      </c>
      <c r="N26" s="35" t="str">
        <f t="shared" si="0"/>
        <v>0</v>
      </c>
      <c r="O26" s="35" t="str">
        <f t="shared" si="0"/>
        <v>0</v>
      </c>
      <c r="P26" s="35" t="str">
        <f t="shared" si="0"/>
        <v>0</v>
      </c>
      <c r="Q26" s="52">
        <f t="shared" si="1"/>
        <v>0</v>
      </c>
      <c r="R26" s="53" t="str">
        <f t="shared" si="2"/>
        <v>€0</v>
      </c>
      <c r="S26" s="54">
        <f t="shared" si="3"/>
        <v>0</v>
      </c>
    </row>
    <row r="27" spans="1:28">
      <c r="A27" s="30"/>
      <c r="B27" s="31"/>
      <c r="C27" s="31"/>
      <c r="D27" s="31"/>
      <c r="E27" s="31"/>
      <c r="F27" s="32"/>
      <c r="G27" s="33"/>
      <c r="H27" s="34">
        <f>SUM($G$2:G27)</f>
        <v>27</v>
      </c>
      <c r="I27" s="35">
        <f t="shared" si="4"/>
        <v>0</v>
      </c>
      <c r="J27" s="35" t="str">
        <f t="shared" si="5"/>
        <v>0</v>
      </c>
      <c r="K27" s="35" t="str">
        <f t="shared" si="6"/>
        <v>0</v>
      </c>
      <c r="L27" s="35"/>
      <c r="M27" s="35" t="str">
        <f t="shared" si="0"/>
        <v>0</v>
      </c>
      <c r="N27" s="35" t="str">
        <f t="shared" si="0"/>
        <v>0</v>
      </c>
      <c r="O27" s="35" t="str">
        <f t="shared" si="0"/>
        <v>0</v>
      </c>
      <c r="P27" s="35" t="str">
        <f t="shared" si="0"/>
        <v>0</v>
      </c>
      <c r="Q27" s="52">
        <f t="shared" si="1"/>
        <v>0</v>
      </c>
      <c r="R27" s="53" t="str">
        <f t="shared" si="2"/>
        <v>€0</v>
      </c>
      <c r="S27" s="54">
        <f t="shared" si="3"/>
        <v>0</v>
      </c>
    </row>
    <row r="28" spans="1:28">
      <c r="A28" s="30"/>
      <c r="B28" s="31"/>
      <c r="C28" s="31"/>
      <c r="D28" s="31"/>
      <c r="E28" s="31"/>
      <c r="F28" s="32"/>
      <c r="G28" s="33"/>
      <c r="H28" s="34">
        <f>SUM($G$2:G28)</f>
        <v>27</v>
      </c>
      <c r="I28" s="35">
        <f t="shared" si="4"/>
        <v>0</v>
      </c>
      <c r="J28" s="35" t="str">
        <f t="shared" si="5"/>
        <v>0</v>
      </c>
      <c r="K28" s="35" t="str">
        <f t="shared" si="6"/>
        <v>0</v>
      </c>
      <c r="L28" s="35"/>
      <c r="M28" s="35" t="str">
        <f t="shared" si="0"/>
        <v>0</v>
      </c>
      <c r="N28" s="35" t="str">
        <f t="shared" si="0"/>
        <v>0</v>
      </c>
      <c r="O28" s="35" t="str">
        <f t="shared" si="0"/>
        <v>0</v>
      </c>
      <c r="P28" s="35" t="str">
        <f t="shared" si="0"/>
        <v>0</v>
      </c>
      <c r="Q28" s="52">
        <f t="shared" si="1"/>
        <v>0</v>
      </c>
      <c r="R28" s="53" t="str">
        <f t="shared" si="2"/>
        <v>€0</v>
      </c>
      <c r="S28" s="54">
        <f t="shared" si="3"/>
        <v>0</v>
      </c>
    </row>
    <row r="29" spans="1:28">
      <c r="A29" s="30"/>
      <c r="B29" s="31"/>
      <c r="C29" s="31"/>
      <c r="D29" s="31"/>
      <c r="E29" s="31"/>
      <c r="F29" s="32"/>
      <c r="G29" s="33"/>
      <c r="H29" s="34">
        <f>SUM($G$2:G29)</f>
        <v>27</v>
      </c>
      <c r="I29" s="35">
        <f t="shared" si="4"/>
        <v>0</v>
      </c>
      <c r="J29" s="35" t="str">
        <f t="shared" si="5"/>
        <v>0</v>
      </c>
      <c r="K29" s="35" t="str">
        <f t="shared" si="6"/>
        <v>0</v>
      </c>
      <c r="L29" s="35"/>
      <c r="M29" s="35" t="str">
        <f t="shared" si="0"/>
        <v>0</v>
      </c>
      <c r="N29" s="35" t="str">
        <f t="shared" si="0"/>
        <v>0</v>
      </c>
      <c r="O29" s="35" t="str">
        <f t="shared" si="0"/>
        <v>0</v>
      </c>
      <c r="P29" s="35" t="str">
        <f t="shared" si="0"/>
        <v>0</v>
      </c>
      <c r="Q29" s="52">
        <f t="shared" si="1"/>
        <v>0</v>
      </c>
      <c r="R29" s="53" t="str">
        <f t="shared" si="2"/>
        <v>€0</v>
      </c>
      <c r="S29" s="54">
        <f t="shared" si="3"/>
        <v>0</v>
      </c>
    </row>
    <row r="30" spans="1:28">
      <c r="A30" s="30"/>
      <c r="B30" s="31"/>
      <c r="C30" s="31"/>
      <c r="D30" s="31"/>
      <c r="E30" s="31"/>
      <c r="F30" s="32"/>
      <c r="G30" s="33"/>
      <c r="H30" s="34">
        <f>SUM($G$2:G30)</f>
        <v>27</v>
      </c>
      <c r="I30" s="35">
        <f t="shared" si="4"/>
        <v>0</v>
      </c>
      <c r="J30" s="35" t="str">
        <f t="shared" si="5"/>
        <v>0</v>
      </c>
      <c r="K30" s="35" t="str">
        <f t="shared" si="6"/>
        <v>0</v>
      </c>
      <c r="L30" s="35"/>
      <c r="M30" s="35" t="str">
        <f t="shared" si="0"/>
        <v>0</v>
      </c>
      <c r="N30" s="35" t="str">
        <f t="shared" si="0"/>
        <v>0</v>
      </c>
      <c r="O30" s="35" t="str">
        <f t="shared" si="0"/>
        <v>0</v>
      </c>
      <c r="P30" s="35" t="str">
        <f t="shared" si="0"/>
        <v>0</v>
      </c>
      <c r="Q30" s="52">
        <f t="shared" si="1"/>
        <v>0</v>
      </c>
      <c r="R30" s="53" t="str">
        <f t="shared" si="2"/>
        <v>€0</v>
      </c>
      <c r="S30" s="54">
        <f t="shared" si="3"/>
        <v>0</v>
      </c>
    </row>
    <row r="31" spans="1:28">
      <c r="A31" s="30"/>
      <c r="B31" s="31"/>
      <c r="C31" s="31"/>
      <c r="D31" s="31"/>
      <c r="E31" s="31"/>
      <c r="F31" s="32"/>
      <c r="G31" s="33"/>
      <c r="H31" s="34">
        <f>SUM($G$2:G31)</f>
        <v>27</v>
      </c>
      <c r="I31" s="35">
        <f t="shared" si="4"/>
        <v>0</v>
      </c>
      <c r="J31" s="35" t="str">
        <f t="shared" si="5"/>
        <v>0</v>
      </c>
      <c r="K31" s="35" t="str">
        <f t="shared" si="6"/>
        <v>0</v>
      </c>
      <c r="L31" s="35"/>
      <c r="M31" s="35" t="str">
        <f t="shared" si="0"/>
        <v>0</v>
      </c>
      <c r="N31" s="35" t="str">
        <f t="shared" si="0"/>
        <v>0</v>
      </c>
      <c r="O31" s="35" t="str">
        <f t="shared" si="0"/>
        <v>0</v>
      </c>
      <c r="P31" s="35" t="str">
        <f t="shared" si="0"/>
        <v>0</v>
      </c>
      <c r="Q31" s="52">
        <f t="shared" si="1"/>
        <v>0</v>
      </c>
      <c r="R31" s="53" t="str">
        <f t="shared" si="2"/>
        <v>€0</v>
      </c>
      <c r="S31" s="54">
        <f t="shared" si="3"/>
        <v>0</v>
      </c>
    </row>
    <row r="32" spans="1:28">
      <c r="A32" s="30"/>
      <c r="B32" s="31"/>
      <c r="C32" s="31"/>
      <c r="D32" s="31"/>
      <c r="E32" s="31"/>
      <c r="F32" s="32"/>
      <c r="G32" s="33"/>
      <c r="H32" s="34">
        <f>SUM($G$2:G32)</f>
        <v>27</v>
      </c>
      <c r="I32" s="35">
        <f t="shared" si="4"/>
        <v>0</v>
      </c>
      <c r="J32" s="35" t="str">
        <f t="shared" si="5"/>
        <v>0</v>
      </c>
      <c r="K32" s="35" t="str">
        <f t="shared" si="6"/>
        <v>0</v>
      </c>
      <c r="L32" s="35"/>
      <c r="M32" s="35" t="str">
        <f t="shared" si="0"/>
        <v>0</v>
      </c>
      <c r="N32" s="35" t="str">
        <f t="shared" si="0"/>
        <v>0</v>
      </c>
      <c r="O32" s="35" t="str">
        <f t="shared" si="0"/>
        <v>0</v>
      </c>
      <c r="P32" s="35" t="str">
        <f t="shared" si="0"/>
        <v>0</v>
      </c>
      <c r="Q32" s="52">
        <f t="shared" si="1"/>
        <v>0</v>
      </c>
      <c r="R32" s="53" t="str">
        <f t="shared" si="2"/>
        <v>€0</v>
      </c>
      <c r="S32" s="54">
        <f t="shared" si="3"/>
        <v>0</v>
      </c>
    </row>
    <row r="33" spans="1:19">
      <c r="A33" s="30"/>
      <c r="B33" s="31"/>
      <c r="C33" s="31"/>
      <c r="D33" s="31"/>
      <c r="E33" s="31"/>
      <c r="F33" s="32"/>
      <c r="G33" s="33"/>
      <c r="H33" s="34">
        <f>SUM($G$2:G33)</f>
        <v>27</v>
      </c>
      <c r="I33" s="35">
        <f t="shared" si="4"/>
        <v>0</v>
      </c>
      <c r="J33" s="35" t="str">
        <f t="shared" si="5"/>
        <v>0</v>
      </c>
      <c r="K33" s="35" t="str">
        <f t="shared" si="6"/>
        <v>0</v>
      </c>
      <c r="L33" s="35"/>
      <c r="M33" s="35" t="str">
        <f t="shared" si="0"/>
        <v>0</v>
      </c>
      <c r="N33" s="35" t="str">
        <f t="shared" si="0"/>
        <v>0</v>
      </c>
      <c r="O33" s="35" t="str">
        <f t="shared" si="0"/>
        <v>0</v>
      </c>
      <c r="P33" s="35" t="str">
        <f t="shared" si="0"/>
        <v>0</v>
      </c>
      <c r="Q33" s="52">
        <f t="shared" si="1"/>
        <v>0</v>
      </c>
      <c r="R33" s="53" t="str">
        <f t="shared" si="2"/>
        <v>€0</v>
      </c>
      <c r="S33" s="54">
        <f t="shared" si="3"/>
        <v>0</v>
      </c>
    </row>
    <row r="34" spans="1:19" ht="15.75" thickBot="1">
      <c r="A34" s="38"/>
      <c r="B34" s="39"/>
      <c r="C34" s="39"/>
      <c r="D34" s="39"/>
      <c r="E34" s="39"/>
      <c r="F34" s="39"/>
      <c r="G34" s="40"/>
      <c r="H34" s="34">
        <f>SUM($G$2:G34)</f>
        <v>27</v>
      </c>
      <c r="I34" s="35">
        <f t="shared" si="4"/>
        <v>0</v>
      </c>
      <c r="J34" s="35" t="str">
        <f t="shared" si="5"/>
        <v>0</v>
      </c>
      <c r="K34" s="35" t="str">
        <f t="shared" si="6"/>
        <v>0</v>
      </c>
      <c r="L34" s="35"/>
      <c r="M34" s="35" t="str">
        <f t="shared" si="0"/>
        <v>0</v>
      </c>
      <c r="N34" s="35" t="str">
        <f t="shared" si="0"/>
        <v>0</v>
      </c>
      <c r="O34" s="35" t="str">
        <f t="shared" si="0"/>
        <v>0</v>
      </c>
      <c r="P34" s="35" t="str">
        <f t="shared" si="0"/>
        <v>0</v>
      </c>
      <c r="Q34" s="52">
        <f t="shared" si="1"/>
        <v>0</v>
      </c>
      <c r="R34" s="53" t="str">
        <f t="shared" si="2"/>
        <v>€0</v>
      </c>
      <c r="S34" s="54">
        <f t="shared" si="3"/>
        <v>0</v>
      </c>
    </row>
    <row r="35" spans="1:19" ht="15.75" thickTop="1">
      <c r="A35" s="16" t="s">
        <v>19</v>
      </c>
      <c r="H35" s="41"/>
      <c r="I35" s="41"/>
      <c r="J35" s="41"/>
      <c r="K35" s="41"/>
      <c r="L35" s="41"/>
      <c r="Q35" s="52">
        <f>SUM(Q2:Q34)</f>
        <v>1800</v>
      </c>
      <c r="R35" s="56"/>
      <c r="S35" s="52">
        <f>SUM(S2:S34)</f>
        <v>1800</v>
      </c>
    </row>
    <row r="36" spans="1:19">
      <c r="H36" s="41"/>
      <c r="I36" s="41"/>
      <c r="J36" s="41"/>
      <c r="K36" s="41"/>
      <c r="Q36" s="56"/>
      <c r="R36" s="56"/>
      <c r="S36" s="56"/>
    </row>
    <row r="37" spans="1:19">
      <c r="H37" s="41"/>
      <c r="I37" s="41"/>
      <c r="J37" s="41"/>
      <c r="L37" s="11" t="s">
        <v>20</v>
      </c>
      <c r="M37" s="43"/>
      <c r="N37" s="43"/>
      <c r="O37" s="43"/>
      <c r="P37" s="43"/>
      <c r="Q37" s="57"/>
      <c r="R37" s="56"/>
      <c r="S37" s="56"/>
    </row>
    <row r="38" spans="1:19">
      <c r="H38" s="41"/>
      <c r="L38" s="44" t="s">
        <v>24</v>
      </c>
      <c r="M38" s="45"/>
      <c r="N38" s="45"/>
      <c r="O38" s="45"/>
      <c r="P38" s="45"/>
      <c r="Q38" s="58">
        <f>$Q$35*1.2</f>
        <v>2160</v>
      </c>
      <c r="R38" s="56"/>
      <c r="S38" s="56"/>
    </row>
    <row r="39" spans="1:19">
      <c r="L39" s="46" t="s">
        <v>21</v>
      </c>
      <c r="M39" s="47"/>
      <c r="N39" s="47"/>
      <c r="O39" s="47"/>
      <c r="P39" s="47"/>
      <c r="Q39" s="59">
        <f>$Q$35*1</f>
        <v>1800</v>
      </c>
      <c r="R39" s="56"/>
      <c r="S39" s="56"/>
    </row>
    <row r="40" spans="1:19">
      <c r="L40" s="12" t="s">
        <v>22</v>
      </c>
      <c r="M40" s="13"/>
      <c r="N40" s="13"/>
      <c r="O40" s="13"/>
      <c r="P40" s="13"/>
      <c r="Q40" s="8">
        <f>$Q$35*0.6</f>
        <v>1080</v>
      </c>
      <c r="R40" s="56"/>
      <c r="S40" s="56"/>
    </row>
    <row r="41" spans="1:19">
      <c r="L41" s="14" t="s">
        <v>23</v>
      </c>
      <c r="M41" s="15"/>
      <c r="N41" s="15"/>
      <c r="O41" s="15"/>
      <c r="P41" s="15"/>
      <c r="Q41" s="9">
        <f>$Q$35*0.3</f>
        <v>540</v>
      </c>
      <c r="R41" s="56"/>
      <c r="S41" s="56"/>
    </row>
  </sheetData>
  <sheetProtection password="D838" sheet="1" objects="1" scenarios="1" selectLockedCells="1" sort="0"/>
  <protectedRanges>
    <protectedRange password="96E6" sqref="A1:G2 A15:G34 A3:E14" name="Range1"/>
    <protectedRange password="96E6" sqref="F3:F14" name="Range1_1"/>
    <protectedRange password="96E6" sqref="G3:G14" name="Range1_2"/>
  </protectedRanges>
  <sortState ref="A3:G34">
    <sortCondition ref="F3:F34"/>
  </sortState>
  <mergeCells count="1">
    <mergeCell ref="V1:Y1"/>
  </mergeCells>
  <conditionalFormatting sqref="F3:F34">
    <cfRule type="containsBlanks" dxfId="8" priority="8">
      <formula>LEN(TRIM(F3))=0</formula>
    </cfRule>
    <cfRule type="cellIs" dxfId="7" priority="9" operator="greaterThan">
      <formula>10</formula>
    </cfRule>
  </conditionalFormatting>
  <conditionalFormatting sqref="G3:G34">
    <cfRule type="containsBlanks" dxfId="6" priority="6">
      <formula>LEN(TRIM(G3))=0</formula>
    </cfRule>
    <cfRule type="cellIs" dxfId="5" priority="7" operator="equal">
      <formula>0</formula>
    </cfRule>
  </conditionalFormatting>
  <conditionalFormatting sqref="F3:F15">
    <cfRule type="containsBlanks" dxfId="4" priority="1">
      <formula>LEN(TRIM(F3))=0</formula>
    </cfRule>
    <cfRule type="cellIs" dxfId="3" priority="2" operator="greaterThan">
      <formula>10</formula>
    </cfRule>
    <cfRule type="containsBlanks" dxfId="2" priority="3">
      <formula>LEN(TRIM(F3))=0</formula>
    </cfRule>
    <cfRule type="cellIs" dxfId="1" priority="4" operator="equal">
      <formula>""" """</formula>
    </cfRule>
    <cfRule type="cellIs" dxfId="0" priority="5" operator="greaterThan">
      <formula>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BLANK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Paddy C</cp:lastModifiedBy>
  <dcterms:created xsi:type="dcterms:W3CDTF">2019-02-06T17:05:31Z</dcterms:created>
  <dcterms:modified xsi:type="dcterms:W3CDTF">2020-07-17T12:23:20Z</dcterms:modified>
</cp:coreProperties>
</file>